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cardott\OneDrive - City of Rochelle Illinois\ccardott\Budget 2020\"/>
    </mc:Choice>
  </mc:AlternateContent>
  <xr:revisionPtr revIDLastSave="964" documentId="8_{DDB9D0ED-DEE3-4B8B-9E06-5A13B787B63B}" xr6:coauthVersionLast="44" xr6:coauthVersionMax="44" xr10:uidLastSave="{096EA2A7-9EC4-432F-B417-8D9700541D99}"/>
  <bookViews>
    <workbookView xWindow="-108" yWindow="-108" windowWidth="23256" windowHeight="12576" activeTab="2" xr2:uid="{66D4CB9A-3E9C-450C-BEC7-B08925475D8F}"/>
  </bookViews>
  <sheets>
    <sheet name="General Fund" sheetId="1" r:id="rId1"/>
    <sheet name="RMU" sheetId="2" r:id="rId2"/>
    <sheet name="Hotel Motel" sheetId="6" r:id="rId3"/>
    <sheet name="Airport" sheetId="3" r:id="rId4"/>
    <sheet name="Railroad" sheetId="4" r:id="rId5"/>
    <sheet name="Golf Course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3" l="1"/>
  <c r="D35" i="3"/>
  <c r="C35" i="3"/>
  <c r="D133" i="1" l="1"/>
  <c r="D132" i="1"/>
  <c r="D127" i="1"/>
  <c r="E148" i="1"/>
  <c r="C148" i="1"/>
  <c r="D34" i="1"/>
  <c r="D35" i="1"/>
  <c r="D92" i="1" l="1"/>
  <c r="D77" i="1" l="1"/>
  <c r="D54" i="1" l="1"/>
  <c r="D134" i="1"/>
  <c r="D131" i="1"/>
  <c r="D130" i="1"/>
  <c r="D129" i="1"/>
  <c r="D126" i="1"/>
  <c r="E10" i="3" l="1"/>
  <c r="D10" i="3"/>
  <c r="C10" i="3"/>
  <c r="D8" i="3"/>
  <c r="D58" i="1"/>
  <c r="E41" i="2" l="1"/>
  <c r="C41" i="2"/>
  <c r="E50" i="2"/>
  <c r="C50" i="2"/>
  <c r="D47" i="2"/>
  <c r="D46" i="2"/>
  <c r="D45" i="2"/>
  <c r="D44" i="2"/>
  <c r="D49" i="2"/>
  <c r="D48" i="2"/>
  <c r="E40" i="2"/>
  <c r="D40" i="2" s="1"/>
  <c r="E39" i="2"/>
  <c r="D39" i="2" s="1"/>
  <c r="E38" i="2"/>
  <c r="D33" i="2"/>
  <c r="D23" i="2"/>
  <c r="E25" i="2"/>
  <c r="D25" i="2" s="1"/>
  <c r="E24" i="2"/>
  <c r="D24" i="2" s="1"/>
  <c r="E23" i="2"/>
  <c r="E35" i="2"/>
  <c r="C35" i="2"/>
  <c r="D34" i="2"/>
  <c r="D32" i="2"/>
  <c r="D31" i="2"/>
  <c r="D30" i="2"/>
  <c r="C27" i="2"/>
  <c r="E26" i="2"/>
  <c r="D26" i="2" s="1"/>
  <c r="E22" i="2"/>
  <c r="D22" i="2" s="1"/>
  <c r="E21" i="2"/>
  <c r="D21" i="2" s="1"/>
  <c r="E10" i="2"/>
  <c r="D10" i="2" s="1"/>
  <c r="E9" i="2"/>
  <c r="D9" i="2" s="1"/>
  <c r="E8" i="2"/>
  <c r="D8" i="2" s="1"/>
  <c r="D14" i="2"/>
  <c r="E18" i="2"/>
  <c r="C18" i="2"/>
  <c r="D17" i="2"/>
  <c r="D16" i="2"/>
  <c r="D15" i="2"/>
  <c r="C11" i="2"/>
  <c r="D32" i="6"/>
  <c r="D31" i="6"/>
  <c r="D23" i="6"/>
  <c r="D28" i="6"/>
  <c r="E12" i="6"/>
  <c r="D11" i="6"/>
  <c r="D10" i="6"/>
  <c r="D9" i="6"/>
  <c r="D8" i="6"/>
  <c r="D12" i="6" s="1"/>
  <c r="C12" i="6"/>
  <c r="E39" i="6"/>
  <c r="C39" i="6"/>
  <c r="D38" i="6"/>
  <c r="D37" i="6"/>
  <c r="D36" i="6"/>
  <c r="D35" i="6"/>
  <c r="D34" i="6"/>
  <c r="D33" i="6"/>
  <c r="D30" i="6"/>
  <c r="D29" i="6"/>
  <c r="D27" i="6"/>
  <c r="D26" i="6"/>
  <c r="D25" i="6"/>
  <c r="D24" i="6"/>
  <c r="D22" i="6"/>
  <c r="D21" i="6"/>
  <c r="D20" i="6"/>
  <c r="D19" i="6"/>
  <c r="D18" i="6"/>
  <c r="D17" i="6"/>
  <c r="D16" i="6"/>
  <c r="D15" i="6"/>
  <c r="D14" i="4"/>
  <c r="E16" i="4"/>
  <c r="C16" i="4"/>
  <c r="D13" i="4"/>
  <c r="D12" i="4"/>
  <c r="D11" i="4"/>
  <c r="D10" i="4"/>
  <c r="D9" i="4"/>
  <c r="D8" i="4"/>
  <c r="D7" i="4"/>
  <c r="E15" i="5"/>
  <c r="C15" i="5"/>
  <c r="D13" i="5"/>
  <c r="D12" i="5"/>
  <c r="D11" i="5"/>
  <c r="D10" i="5"/>
  <c r="D9" i="5"/>
  <c r="D8" i="5"/>
  <c r="D15" i="5" s="1"/>
  <c r="E26" i="5"/>
  <c r="C26" i="5"/>
  <c r="D25" i="5"/>
  <c r="D24" i="5"/>
  <c r="D23" i="5"/>
  <c r="D22" i="5"/>
  <c r="D21" i="5"/>
  <c r="D20" i="5"/>
  <c r="D19" i="5"/>
  <c r="D18" i="5"/>
  <c r="D14" i="5"/>
  <c r="D9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50" i="2" l="1"/>
  <c r="D27" i="2"/>
  <c r="D38" i="2"/>
  <c r="D41" i="2" s="1"/>
  <c r="D35" i="2"/>
  <c r="E27" i="2"/>
  <c r="E11" i="2"/>
  <c r="D11" i="2"/>
  <c r="D18" i="2"/>
  <c r="D39" i="6"/>
  <c r="D16" i="4"/>
  <c r="D26" i="5"/>
  <c r="D79" i="1"/>
  <c r="D147" i="1"/>
  <c r="D146" i="1"/>
  <c r="D145" i="1"/>
  <c r="D144" i="1"/>
  <c r="D143" i="1"/>
  <c r="D142" i="1"/>
  <c r="D141" i="1"/>
  <c r="D140" i="1"/>
  <c r="D139" i="1"/>
  <c r="D136" i="1"/>
  <c r="D135" i="1"/>
  <c r="D128" i="1"/>
  <c r="D125" i="1"/>
  <c r="D122" i="1"/>
  <c r="D121" i="1"/>
  <c r="D120" i="1"/>
  <c r="D119" i="1"/>
  <c r="D116" i="1"/>
  <c r="D115" i="1"/>
  <c r="D114" i="1"/>
  <c r="D113" i="1"/>
  <c r="D112" i="1"/>
  <c r="D111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88" i="1"/>
  <c r="D89" i="1"/>
  <c r="D87" i="1"/>
  <c r="D86" i="1"/>
  <c r="D85" i="1"/>
  <c r="D84" i="1"/>
  <c r="D83" i="1"/>
  <c r="D80" i="1"/>
  <c r="D78" i="1"/>
  <c r="D76" i="1"/>
  <c r="D60" i="1"/>
  <c r="D59" i="1"/>
  <c r="D57" i="1"/>
  <c r="D56" i="1"/>
  <c r="D55" i="1"/>
  <c r="D53" i="1"/>
  <c r="D52" i="1"/>
  <c r="D51" i="1"/>
  <c r="D50" i="1"/>
  <c r="D49" i="1"/>
  <c r="D48" i="1"/>
  <c r="D45" i="1"/>
  <c r="D44" i="1"/>
  <c r="D43" i="1"/>
  <c r="D42" i="1"/>
  <c r="D41" i="1"/>
  <c r="D40" i="1"/>
  <c r="D39" i="1"/>
  <c r="D38" i="1"/>
  <c r="D63" i="1"/>
  <c r="D73" i="1"/>
  <c r="D72" i="1"/>
  <c r="D71" i="1"/>
  <c r="D70" i="1"/>
  <c r="D69" i="1"/>
  <c r="D68" i="1"/>
  <c r="D67" i="1"/>
  <c r="D66" i="1"/>
  <c r="D148" i="1" l="1"/>
  <c r="C29" i="1"/>
  <c r="D28" i="1"/>
  <c r="D27" i="1"/>
  <c r="D26" i="1"/>
  <c r="D25" i="1"/>
  <c r="D24" i="1"/>
  <c r="D23" i="1"/>
  <c r="D22" i="1"/>
  <c r="E29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21" i="1" l="1"/>
  <c r="D29" i="1" s="1"/>
</calcChain>
</file>

<file path=xl/sharedStrings.xml><?xml version="1.0" encoding="utf-8"?>
<sst xmlns="http://schemas.openxmlformats.org/spreadsheetml/2006/main" count="276" uniqueCount="175">
  <si>
    <t>City of Rochelle</t>
  </si>
  <si>
    <t>Amended 2020 Budget</t>
  </si>
  <si>
    <t>Property Tax</t>
  </si>
  <si>
    <t>2020 Budget</t>
  </si>
  <si>
    <t>Change</t>
  </si>
  <si>
    <t>GENERAL FUND REVENUE</t>
  </si>
  <si>
    <t>Property Tax - Police Pension</t>
  </si>
  <si>
    <t>Property Tax - Fire Pension</t>
  </si>
  <si>
    <t>Liquor Licenses</t>
  </si>
  <si>
    <t>Franchise Licenses</t>
  </si>
  <si>
    <t>Telecom Tax</t>
  </si>
  <si>
    <t>Amusement Licenses</t>
  </si>
  <si>
    <t>Building Permits</t>
  </si>
  <si>
    <t>State Income Tax</t>
  </si>
  <si>
    <t>Replacement Tax</t>
  </si>
  <si>
    <t>Video Gaming Tax</t>
  </si>
  <si>
    <t>Sales Tax</t>
  </si>
  <si>
    <t>Local Use Tax</t>
  </si>
  <si>
    <t>Ambulance Fees</t>
  </si>
  <si>
    <t>Grave Opening Fees</t>
  </si>
  <si>
    <t>Lot Sales</t>
  </si>
  <si>
    <t>Police Fees</t>
  </si>
  <si>
    <t>Court Fines</t>
  </si>
  <si>
    <t>Street Department Fees</t>
  </si>
  <si>
    <t>Building and Zoning Fees</t>
  </si>
  <si>
    <t>Interest Income</t>
  </si>
  <si>
    <t>GENERAL FUND EXPENDITURES</t>
  </si>
  <si>
    <t>City Manager</t>
  </si>
  <si>
    <t>Other Professional Services</t>
  </si>
  <si>
    <t>Telephone</t>
  </si>
  <si>
    <t>Publishing</t>
  </si>
  <si>
    <t>Professional Development</t>
  </si>
  <si>
    <t xml:space="preserve">Travel </t>
  </si>
  <si>
    <t>Publications</t>
  </si>
  <si>
    <t xml:space="preserve">Conference </t>
  </si>
  <si>
    <t>Public Relations</t>
  </si>
  <si>
    <t>City Attorney</t>
  </si>
  <si>
    <t>Legal Services</t>
  </si>
  <si>
    <t>City Clerk</t>
  </si>
  <si>
    <t>Professional Services</t>
  </si>
  <si>
    <t>Postage</t>
  </si>
  <si>
    <t>Dues</t>
  </si>
  <si>
    <t>Travel</t>
  </si>
  <si>
    <t>Training</t>
  </si>
  <si>
    <t>Office Supplies</t>
  </si>
  <si>
    <t>Municipal Building</t>
  </si>
  <si>
    <t>Maintenance - Building</t>
  </si>
  <si>
    <t>Maintenance - Grounds</t>
  </si>
  <si>
    <t>Other Contractual Services</t>
  </si>
  <si>
    <t>Utilities</t>
  </si>
  <si>
    <t>Community Relations</t>
  </si>
  <si>
    <t>Capital Outlay - Buildings</t>
  </si>
  <si>
    <t>Capital Outlay - Equipment</t>
  </si>
  <si>
    <t>Other Improvements</t>
  </si>
  <si>
    <t>Transfer to Fire Pension</t>
  </si>
  <si>
    <t>Transfer to Police Pension</t>
  </si>
  <si>
    <t>Transfer to Ambulance Fund</t>
  </si>
  <si>
    <t>Police</t>
  </si>
  <si>
    <t>Salaries - FT</t>
  </si>
  <si>
    <t>Fire</t>
  </si>
  <si>
    <t>Salaries - PT</t>
  </si>
  <si>
    <t>Fuel</t>
  </si>
  <si>
    <t>Tuition</t>
  </si>
  <si>
    <t>Street</t>
  </si>
  <si>
    <t>Maintenance - Equipment</t>
  </si>
  <si>
    <t>Maintenance - Vehicle</t>
  </si>
  <si>
    <t>Maintenance - Street</t>
  </si>
  <si>
    <t>Maintenance - Snow Removal</t>
  </si>
  <si>
    <t>Supplies - Building</t>
  </si>
  <si>
    <t>Supplies - Equipment</t>
  </si>
  <si>
    <t>Supplies - Vehicle</t>
  </si>
  <si>
    <t>Supplies - Streets</t>
  </si>
  <si>
    <t>Supplies - Other</t>
  </si>
  <si>
    <t>Operating Supplies</t>
  </si>
  <si>
    <t>Small Tools</t>
  </si>
  <si>
    <t>Capital Outlay - Vehicle</t>
  </si>
  <si>
    <t>Capital Outlay - Other Improvements</t>
  </si>
  <si>
    <t>Community Development</t>
  </si>
  <si>
    <t>Other Prof Services - Rebranding</t>
  </si>
  <si>
    <t>Conferences</t>
  </si>
  <si>
    <t>Cemetery</t>
  </si>
  <si>
    <t>Supplies - Grounds</t>
  </si>
  <si>
    <t>Engineering</t>
  </si>
  <si>
    <t>Capital Outlay - Furniture</t>
  </si>
  <si>
    <t>Economic Development</t>
  </si>
  <si>
    <t>Conference</t>
  </si>
  <si>
    <t>Miscellaneous Expense</t>
  </si>
  <si>
    <t>Health Insurance</t>
  </si>
  <si>
    <t>Airport</t>
  </si>
  <si>
    <t>General Fund</t>
  </si>
  <si>
    <t>AIRPORT REVENUE</t>
  </si>
  <si>
    <t>AIRPORT EXPENSES</t>
  </si>
  <si>
    <t>Salaries - OT</t>
  </si>
  <si>
    <t>Printing</t>
  </si>
  <si>
    <t>Maintenance Supplies - Building</t>
  </si>
  <si>
    <t>Maintenance Supplies - Grounds</t>
  </si>
  <si>
    <t>Janitorial Supplies</t>
  </si>
  <si>
    <t>Automotive Fuel/Oil</t>
  </si>
  <si>
    <t>Aviation Fuel/Oil</t>
  </si>
  <si>
    <t>Miscellaneous</t>
  </si>
  <si>
    <t>Aviation Fuel Sales</t>
  </si>
  <si>
    <t>Golf Course</t>
  </si>
  <si>
    <t>GOLF COURSE REVENUE</t>
  </si>
  <si>
    <t>Golf Rounds</t>
  </si>
  <si>
    <t>Season Pass</t>
  </si>
  <si>
    <t>Cart Rentals</t>
  </si>
  <si>
    <t>Merchandise Sales</t>
  </si>
  <si>
    <t>Other Revenue</t>
  </si>
  <si>
    <t>Advertising</t>
  </si>
  <si>
    <t>GOLF COURSE EXPENSES</t>
  </si>
  <si>
    <t>Pro Shop Salaries - PT</t>
  </si>
  <si>
    <t>Maintenance Salaries - PT</t>
  </si>
  <si>
    <t>Rentals</t>
  </si>
  <si>
    <t>Railroad</t>
  </si>
  <si>
    <t>RAILROAD EXPENSES</t>
  </si>
  <si>
    <t>Legal Expense</t>
  </si>
  <si>
    <t>Marketing</t>
  </si>
  <si>
    <t>Other Professional Services - GREDCO</t>
  </si>
  <si>
    <t>Dues - Lee County Enterprise Zone</t>
  </si>
  <si>
    <t>Capital Outlay - Land</t>
  </si>
  <si>
    <t>Hotel Motel</t>
  </si>
  <si>
    <t>HOTEL MOTEL REVENUES</t>
  </si>
  <si>
    <t>Hotel Motel Tax</t>
  </si>
  <si>
    <t>Misc Revenue - Merchandise Sales</t>
  </si>
  <si>
    <t>Grant Revenue</t>
  </si>
  <si>
    <t>HOTEL MOTEL EXPENSES</t>
  </si>
  <si>
    <t>Interfund Operating Transfer</t>
  </si>
  <si>
    <t xml:space="preserve">Other   </t>
  </si>
  <si>
    <t>Railfan Park Salaries - PT</t>
  </si>
  <si>
    <t xml:space="preserve">Social Security </t>
  </si>
  <si>
    <t>Retirement</t>
  </si>
  <si>
    <t>Rail Cam Internet Connection</t>
  </si>
  <si>
    <t>Railfan Merchandise</t>
  </si>
  <si>
    <t>Utilities Railfan Park</t>
  </si>
  <si>
    <t>Operating Expenses Railfan Park</t>
  </si>
  <si>
    <t>Maintenance - Visitor's Center Building</t>
  </si>
  <si>
    <t>Visitor's Center Salaries - PT</t>
  </si>
  <si>
    <t>Utilities Visitor's Center</t>
  </si>
  <si>
    <t>Maitenance - Railfan Park Building</t>
  </si>
  <si>
    <t>Operating Supplies - Visitor's Center</t>
  </si>
  <si>
    <t>Lincoln Highway Heritage Festival</t>
  </si>
  <si>
    <t>Family RR Days and Railfan Appreciation</t>
  </si>
  <si>
    <t>Irish Hooley</t>
  </si>
  <si>
    <t>Cinco de Mayo</t>
  </si>
  <si>
    <t>Wine on Lincoln</t>
  </si>
  <si>
    <t>Miscellaneous Events</t>
  </si>
  <si>
    <t>Other Projects</t>
  </si>
  <si>
    <t>RMU</t>
  </si>
  <si>
    <t>WATER REVENUES</t>
  </si>
  <si>
    <t>Residential</t>
  </si>
  <si>
    <t>Commercial</t>
  </si>
  <si>
    <t>Industrial</t>
  </si>
  <si>
    <t>WATER EXPENSES</t>
  </si>
  <si>
    <t>Capital Outlay - Skid Loader</t>
  </si>
  <si>
    <t>Capital Outlay - Meters</t>
  </si>
  <si>
    <t>Capital Outlay - Portion of Well 4</t>
  </si>
  <si>
    <t>Capital Outlay - Maintenance of System</t>
  </si>
  <si>
    <t>WATER RECLAMATION REVENUES</t>
  </si>
  <si>
    <t>General Service Surcharge</t>
  </si>
  <si>
    <t>Creston</t>
  </si>
  <si>
    <t>Industrial Surcharge</t>
  </si>
  <si>
    <t>WATER RECLAMATION EXPENSES</t>
  </si>
  <si>
    <t>Capital Outlay - Manhole Lining</t>
  </si>
  <si>
    <t>Capital Outlay - Rehab Sand Filters</t>
  </si>
  <si>
    <t>ELECTRIC REVENUES</t>
  </si>
  <si>
    <t>ELECTRIC EXPENSES</t>
  </si>
  <si>
    <t>Capital Outlay - Substation (Partial)</t>
  </si>
  <si>
    <t>Capital Outlay - Main Rod Bearings (Partial)</t>
  </si>
  <si>
    <t>Salaries - Customer Service</t>
  </si>
  <si>
    <t>Training - Customer Service</t>
  </si>
  <si>
    <t>Tuition - Customer Service</t>
  </si>
  <si>
    <t>Capital Outlay - Equipment Customer Service</t>
  </si>
  <si>
    <t>Sales Tax Rebate</t>
  </si>
  <si>
    <t>Mayor and Council</t>
  </si>
  <si>
    <t xml:space="preserve">Capital Outlay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</si>
</sst>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164" fontId="0" fillId="0" borderId="0" xfId="1" applyNumberFormat="1" applyFont="1"/>
    <xf numFmtId="164" fontId="0" fillId="0" borderId="0" xfId="1" applyNumberFormat="1" applyFont="1" applyAlignment="1">
      <alignment horizontal="center"/>
    </xf>
    <xf numFmtId="164" fontId="0" fillId="0" borderId="1" xfId="1" applyNumberFormat="1" applyFont="1" applyBorder="1"/>
    <xf numFmtId="164" fontId="2" fillId="0" borderId="0" xfId="1" applyNumberFormat="1" applyFont="1" applyAlignment="1">
      <alignment horizontal="center"/>
    </xf>
    <xf numFmtId="164" fontId="0" fillId="0" borderId="0" xfId="0" applyNumberFormat="1"/>
    <xf numFmtId="164" fontId="0" fillId="0" borderId="0" xfId="1" applyNumberFormat="1" applyFont="1" applyBorder="1"/>
    <xf numFmtId="0" fontId="0" fillId="0" borderId="0" xfId="0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3B017-977F-44DB-9996-8172D75FA5A2}">
  <dimension ref="A1:E148"/>
  <sheetViews>
    <sheetView topLeftCell="A123" workbookViewId="0">
      <selection activeCell="I83" sqref="I83"/>
    </sheetView>
  </sheetViews>
  <sheetFormatPr defaultRowHeight="14.4" x14ac:dyDescent="0.3"/>
  <cols>
    <col min="2" max="2" width="34.44140625" customWidth="1"/>
    <col min="3" max="5" width="21.44140625" style="1" customWidth="1"/>
  </cols>
  <sheetData>
    <row r="1" spans="1:5" x14ac:dyDescent="0.3">
      <c r="A1" t="s">
        <v>0</v>
      </c>
    </row>
    <row r="2" spans="1:5" x14ac:dyDescent="0.3">
      <c r="A2" t="s">
        <v>1</v>
      </c>
    </row>
    <row r="3" spans="1:5" x14ac:dyDescent="0.3">
      <c r="A3" t="s">
        <v>89</v>
      </c>
    </row>
    <row r="6" spans="1:5" ht="16.2" x14ac:dyDescent="0.45">
      <c r="C6" s="4" t="s">
        <v>3</v>
      </c>
      <c r="D6" s="4" t="s">
        <v>4</v>
      </c>
      <c r="E6" s="4" t="s">
        <v>1</v>
      </c>
    </row>
    <row r="7" spans="1:5" x14ac:dyDescent="0.3">
      <c r="A7" t="s">
        <v>5</v>
      </c>
      <c r="C7" s="2"/>
      <c r="D7" s="2"/>
      <c r="E7" s="2"/>
    </row>
    <row r="8" spans="1:5" x14ac:dyDescent="0.3">
      <c r="B8" t="s">
        <v>2</v>
      </c>
      <c r="C8" s="1">
        <v>886726</v>
      </c>
      <c r="D8" s="1">
        <f t="shared" ref="D8:D28" si="0">E8-C8</f>
        <v>-88671</v>
      </c>
      <c r="E8" s="1">
        <v>798055</v>
      </c>
    </row>
    <row r="9" spans="1:5" x14ac:dyDescent="0.3">
      <c r="B9" t="s">
        <v>6</v>
      </c>
      <c r="C9" s="1">
        <v>586105</v>
      </c>
      <c r="D9" s="1">
        <f t="shared" si="0"/>
        <v>-58610</v>
      </c>
      <c r="E9" s="1">
        <v>527495</v>
      </c>
    </row>
    <row r="10" spans="1:5" x14ac:dyDescent="0.3">
      <c r="B10" t="s">
        <v>7</v>
      </c>
      <c r="C10" s="1">
        <v>391029</v>
      </c>
      <c r="D10" s="1">
        <f t="shared" si="0"/>
        <v>-39103</v>
      </c>
      <c r="E10" s="1">
        <v>351926</v>
      </c>
    </row>
    <row r="11" spans="1:5" x14ac:dyDescent="0.3">
      <c r="B11" t="s">
        <v>8</v>
      </c>
      <c r="C11" s="1">
        <v>35000</v>
      </c>
      <c r="D11" s="1">
        <f t="shared" si="0"/>
        <v>-33300</v>
      </c>
      <c r="E11" s="1">
        <v>1700</v>
      </c>
    </row>
    <row r="12" spans="1:5" x14ac:dyDescent="0.3">
      <c r="B12" t="s">
        <v>9</v>
      </c>
      <c r="C12" s="1">
        <v>125000</v>
      </c>
      <c r="D12" s="1">
        <f t="shared" si="0"/>
        <v>-6250</v>
      </c>
      <c r="E12" s="1">
        <v>118750</v>
      </c>
    </row>
    <row r="13" spans="1:5" x14ac:dyDescent="0.3">
      <c r="B13" t="s">
        <v>10</v>
      </c>
      <c r="C13" s="1">
        <v>336000</v>
      </c>
      <c r="D13" s="1">
        <f t="shared" si="0"/>
        <v>-16800</v>
      </c>
      <c r="E13" s="1">
        <v>319200</v>
      </c>
    </row>
    <row r="14" spans="1:5" x14ac:dyDescent="0.3">
      <c r="B14" t="s">
        <v>11</v>
      </c>
      <c r="C14" s="1">
        <v>2000</v>
      </c>
      <c r="D14" s="1">
        <f t="shared" si="0"/>
        <v>-2000</v>
      </c>
      <c r="E14" s="1">
        <v>0</v>
      </c>
    </row>
    <row r="15" spans="1:5" x14ac:dyDescent="0.3">
      <c r="B15" t="s">
        <v>12</v>
      </c>
      <c r="C15" s="1">
        <v>100000</v>
      </c>
      <c r="D15" s="1">
        <f t="shared" si="0"/>
        <v>-20000</v>
      </c>
      <c r="E15" s="1">
        <v>80000</v>
      </c>
    </row>
    <row r="16" spans="1:5" x14ac:dyDescent="0.3">
      <c r="B16" t="s">
        <v>13</v>
      </c>
      <c r="C16" s="1">
        <v>1017716</v>
      </c>
      <c r="D16" s="1">
        <f t="shared" si="0"/>
        <v>-101771</v>
      </c>
      <c r="E16" s="1">
        <v>915945</v>
      </c>
    </row>
    <row r="17" spans="1:5" x14ac:dyDescent="0.3">
      <c r="B17" t="s">
        <v>14</v>
      </c>
      <c r="C17" s="1">
        <v>240000</v>
      </c>
      <c r="D17" s="1">
        <f t="shared" si="0"/>
        <v>-24000</v>
      </c>
      <c r="E17" s="1">
        <v>216000</v>
      </c>
    </row>
    <row r="18" spans="1:5" x14ac:dyDescent="0.3">
      <c r="B18" t="s">
        <v>15</v>
      </c>
      <c r="C18" s="1">
        <v>165000</v>
      </c>
      <c r="D18" s="1">
        <f t="shared" si="0"/>
        <v>-41250</v>
      </c>
      <c r="E18" s="1">
        <v>123750</v>
      </c>
    </row>
    <row r="19" spans="1:5" x14ac:dyDescent="0.3">
      <c r="B19" t="s">
        <v>16</v>
      </c>
      <c r="C19" s="1">
        <v>2400000</v>
      </c>
      <c r="D19" s="1">
        <f t="shared" si="0"/>
        <v>-360000</v>
      </c>
      <c r="E19" s="1">
        <v>2040000</v>
      </c>
    </row>
    <row r="20" spans="1:5" x14ac:dyDescent="0.3">
      <c r="B20" t="s">
        <v>17</v>
      </c>
      <c r="C20" s="1">
        <v>313549</v>
      </c>
      <c r="D20" s="1">
        <f t="shared" si="0"/>
        <v>-31355</v>
      </c>
      <c r="E20" s="1">
        <v>282194</v>
      </c>
    </row>
    <row r="21" spans="1:5" x14ac:dyDescent="0.3">
      <c r="B21" t="s">
        <v>18</v>
      </c>
      <c r="C21" s="1">
        <v>931000</v>
      </c>
      <c r="D21" s="1">
        <f t="shared" si="0"/>
        <v>-205000</v>
      </c>
      <c r="E21" s="1">
        <v>726000</v>
      </c>
    </row>
    <row r="22" spans="1:5" x14ac:dyDescent="0.3">
      <c r="B22" t="s">
        <v>19</v>
      </c>
      <c r="C22" s="1">
        <v>20000</v>
      </c>
      <c r="D22" s="1">
        <f t="shared" si="0"/>
        <v>-2000</v>
      </c>
      <c r="E22" s="1">
        <v>18000</v>
      </c>
    </row>
    <row r="23" spans="1:5" x14ac:dyDescent="0.3">
      <c r="B23" t="s">
        <v>20</v>
      </c>
      <c r="C23" s="1">
        <v>15000</v>
      </c>
      <c r="D23" s="1">
        <f t="shared" si="0"/>
        <v>-1500</v>
      </c>
      <c r="E23" s="1">
        <v>13500</v>
      </c>
    </row>
    <row r="24" spans="1:5" x14ac:dyDescent="0.3">
      <c r="B24" t="s">
        <v>21</v>
      </c>
      <c r="C24" s="1">
        <v>55000</v>
      </c>
      <c r="D24" s="1">
        <f t="shared" si="0"/>
        <v>-5500</v>
      </c>
      <c r="E24" s="1">
        <v>49500</v>
      </c>
    </row>
    <row r="25" spans="1:5" x14ac:dyDescent="0.3">
      <c r="B25" t="s">
        <v>22</v>
      </c>
      <c r="C25" s="1">
        <v>100000</v>
      </c>
      <c r="D25" s="1">
        <f t="shared" si="0"/>
        <v>-25000</v>
      </c>
      <c r="E25" s="1">
        <v>75000</v>
      </c>
    </row>
    <row r="26" spans="1:5" x14ac:dyDescent="0.3">
      <c r="B26" t="s">
        <v>23</v>
      </c>
      <c r="C26" s="1">
        <v>205000</v>
      </c>
      <c r="D26" s="1">
        <f t="shared" si="0"/>
        <v>-10250</v>
      </c>
      <c r="E26" s="1">
        <v>194750</v>
      </c>
    </row>
    <row r="27" spans="1:5" x14ac:dyDescent="0.3">
      <c r="B27" t="s">
        <v>24</v>
      </c>
      <c r="C27" s="1">
        <v>2500</v>
      </c>
      <c r="D27" s="1">
        <f t="shared" si="0"/>
        <v>-250</v>
      </c>
      <c r="E27" s="1">
        <v>2250</v>
      </c>
    </row>
    <row r="28" spans="1:5" x14ac:dyDescent="0.3">
      <c r="B28" t="s">
        <v>25</v>
      </c>
      <c r="C28" s="3">
        <v>60000</v>
      </c>
      <c r="D28" s="3">
        <f t="shared" si="0"/>
        <v>-15000</v>
      </c>
      <c r="E28" s="3">
        <v>45000</v>
      </c>
    </row>
    <row r="29" spans="1:5" x14ac:dyDescent="0.3">
      <c r="C29" s="1">
        <f>SUM(C8:C28)</f>
        <v>7986625</v>
      </c>
      <c r="D29" s="1">
        <f>SUM(D8:D28)</f>
        <v>-1087610</v>
      </c>
      <c r="E29" s="1">
        <f>SUM(E8:E28)</f>
        <v>6899015</v>
      </c>
    </row>
    <row r="31" spans="1:5" x14ac:dyDescent="0.3">
      <c r="A31" t="s">
        <v>26</v>
      </c>
    </row>
    <row r="33" spans="1:5" x14ac:dyDescent="0.3">
      <c r="A33" t="s">
        <v>173</v>
      </c>
    </row>
    <row r="34" spans="1:5" x14ac:dyDescent="0.3">
      <c r="B34" t="s">
        <v>85</v>
      </c>
      <c r="C34" s="1">
        <v>5000</v>
      </c>
      <c r="D34" s="1">
        <f t="shared" ref="D34:D35" si="1">E34-C34</f>
        <v>-1250</v>
      </c>
      <c r="E34" s="1">
        <v>3750</v>
      </c>
    </row>
    <row r="35" spans="1:5" x14ac:dyDescent="0.3">
      <c r="B35" t="s">
        <v>50</v>
      </c>
      <c r="C35" s="1">
        <v>2000</v>
      </c>
      <c r="D35" s="1">
        <f t="shared" si="1"/>
        <v>-1250</v>
      </c>
      <c r="E35" s="1">
        <v>750</v>
      </c>
    </row>
    <row r="37" spans="1:5" x14ac:dyDescent="0.3">
      <c r="A37" t="s">
        <v>38</v>
      </c>
    </row>
    <row r="38" spans="1:5" x14ac:dyDescent="0.3">
      <c r="B38" t="s">
        <v>39</v>
      </c>
      <c r="C38" s="1">
        <v>8000</v>
      </c>
      <c r="D38" s="1">
        <f t="shared" ref="D38:D60" si="2">E38-C38</f>
        <v>-2000</v>
      </c>
      <c r="E38" s="1">
        <v>6000</v>
      </c>
    </row>
    <row r="39" spans="1:5" x14ac:dyDescent="0.3">
      <c r="B39" t="s">
        <v>40</v>
      </c>
      <c r="C39" s="1">
        <v>6500</v>
      </c>
      <c r="D39" s="1">
        <f t="shared" si="2"/>
        <v>-500</v>
      </c>
      <c r="E39" s="1">
        <v>6000</v>
      </c>
    </row>
    <row r="40" spans="1:5" x14ac:dyDescent="0.3">
      <c r="B40" t="s">
        <v>30</v>
      </c>
      <c r="C40" s="1">
        <v>1000</v>
      </c>
      <c r="D40" s="1">
        <f t="shared" si="2"/>
        <v>-1000</v>
      </c>
      <c r="E40" s="1">
        <v>0</v>
      </c>
    </row>
    <row r="41" spans="1:5" x14ac:dyDescent="0.3">
      <c r="B41" t="s">
        <v>41</v>
      </c>
      <c r="C41" s="1">
        <v>500</v>
      </c>
      <c r="D41" s="1">
        <f t="shared" si="2"/>
        <v>-260</v>
      </c>
      <c r="E41" s="1">
        <v>240</v>
      </c>
    </row>
    <row r="42" spans="1:5" x14ac:dyDescent="0.3">
      <c r="B42" t="s">
        <v>42</v>
      </c>
      <c r="C42" s="1">
        <v>500</v>
      </c>
      <c r="D42" s="1">
        <f t="shared" si="2"/>
        <v>-400</v>
      </c>
      <c r="E42" s="1">
        <v>100</v>
      </c>
    </row>
    <row r="43" spans="1:5" x14ac:dyDescent="0.3">
      <c r="B43" t="s">
        <v>43</v>
      </c>
      <c r="C43" s="1">
        <v>500</v>
      </c>
      <c r="D43" s="1">
        <f t="shared" si="2"/>
        <v>-350</v>
      </c>
      <c r="E43" s="1">
        <v>150</v>
      </c>
    </row>
    <row r="44" spans="1:5" x14ac:dyDescent="0.3">
      <c r="B44" t="s">
        <v>34</v>
      </c>
      <c r="C44" s="1">
        <v>7000</v>
      </c>
      <c r="D44" s="1">
        <f t="shared" si="2"/>
        <v>-4500</v>
      </c>
      <c r="E44" s="1">
        <v>2500</v>
      </c>
    </row>
    <row r="45" spans="1:5" x14ac:dyDescent="0.3">
      <c r="B45" t="s">
        <v>44</v>
      </c>
      <c r="C45" s="1">
        <v>1000</v>
      </c>
      <c r="D45" s="1">
        <f t="shared" si="2"/>
        <v>-900</v>
      </c>
      <c r="E45" s="1">
        <v>100</v>
      </c>
    </row>
    <row r="47" spans="1:5" x14ac:dyDescent="0.3">
      <c r="A47" t="s">
        <v>45</v>
      </c>
    </row>
    <row r="48" spans="1:5" x14ac:dyDescent="0.3">
      <c r="B48" t="s">
        <v>46</v>
      </c>
      <c r="C48" s="1">
        <v>35000</v>
      </c>
      <c r="D48" s="1">
        <f t="shared" si="2"/>
        <v>-14500</v>
      </c>
      <c r="E48" s="1">
        <v>20500</v>
      </c>
    </row>
    <row r="49" spans="1:5" x14ac:dyDescent="0.3">
      <c r="B49" t="s">
        <v>47</v>
      </c>
      <c r="C49" s="1">
        <v>3000</v>
      </c>
      <c r="D49" s="1">
        <f t="shared" si="2"/>
        <v>-1000</v>
      </c>
      <c r="E49" s="1">
        <v>2000</v>
      </c>
    </row>
    <row r="50" spans="1:5" x14ac:dyDescent="0.3">
      <c r="B50" t="s">
        <v>39</v>
      </c>
      <c r="C50" s="1">
        <v>34200</v>
      </c>
      <c r="D50" s="1">
        <f t="shared" si="2"/>
        <v>-9500</v>
      </c>
      <c r="E50" s="1">
        <v>24700</v>
      </c>
    </row>
    <row r="51" spans="1:5" x14ac:dyDescent="0.3">
      <c r="B51" t="s">
        <v>49</v>
      </c>
      <c r="C51" s="1">
        <v>85000</v>
      </c>
      <c r="D51" s="1">
        <f t="shared" si="2"/>
        <v>-20000</v>
      </c>
      <c r="E51" s="1">
        <v>65000</v>
      </c>
    </row>
    <row r="52" spans="1:5" x14ac:dyDescent="0.3">
      <c r="B52" t="s">
        <v>48</v>
      </c>
      <c r="C52" s="1">
        <v>2200</v>
      </c>
      <c r="D52" s="1">
        <f t="shared" si="2"/>
        <v>-1500</v>
      </c>
      <c r="E52" s="1">
        <v>700</v>
      </c>
    </row>
    <row r="53" spans="1:5" x14ac:dyDescent="0.3">
      <c r="B53" t="s">
        <v>50</v>
      </c>
      <c r="C53" s="1">
        <v>41250</v>
      </c>
      <c r="D53" s="1">
        <f t="shared" si="2"/>
        <v>-25000</v>
      </c>
      <c r="E53" s="1">
        <v>16250</v>
      </c>
    </row>
    <row r="54" spans="1:5" x14ac:dyDescent="0.3">
      <c r="B54" t="s">
        <v>172</v>
      </c>
      <c r="C54" s="1">
        <v>60000</v>
      </c>
      <c r="D54" s="1">
        <f t="shared" si="2"/>
        <v>-20000</v>
      </c>
      <c r="E54" s="1">
        <v>40000</v>
      </c>
    </row>
    <row r="55" spans="1:5" x14ac:dyDescent="0.3">
      <c r="B55" t="s">
        <v>51</v>
      </c>
      <c r="C55" s="1">
        <v>62500</v>
      </c>
      <c r="D55" s="1">
        <f t="shared" si="2"/>
        <v>-56500</v>
      </c>
      <c r="E55" s="1">
        <v>6000</v>
      </c>
    </row>
    <row r="56" spans="1:5" x14ac:dyDescent="0.3">
      <c r="B56" t="s">
        <v>52</v>
      </c>
      <c r="C56" s="1">
        <v>20000</v>
      </c>
      <c r="D56" s="1">
        <f t="shared" si="2"/>
        <v>-9000</v>
      </c>
      <c r="E56" s="1">
        <v>11000</v>
      </c>
    </row>
    <row r="57" spans="1:5" x14ac:dyDescent="0.3">
      <c r="B57" t="s">
        <v>53</v>
      </c>
      <c r="C57" s="1">
        <v>33000</v>
      </c>
      <c r="D57" s="1">
        <f t="shared" si="2"/>
        <v>-30000</v>
      </c>
      <c r="E57" s="1">
        <v>3000</v>
      </c>
    </row>
    <row r="58" spans="1:5" x14ac:dyDescent="0.3">
      <c r="B58" t="s">
        <v>56</v>
      </c>
      <c r="C58" s="1">
        <v>200000</v>
      </c>
      <c r="D58" s="1">
        <f t="shared" si="2"/>
        <v>50000</v>
      </c>
      <c r="E58" s="1">
        <v>250000</v>
      </c>
    </row>
    <row r="59" spans="1:5" x14ac:dyDescent="0.3">
      <c r="B59" t="s">
        <v>54</v>
      </c>
      <c r="C59" s="1">
        <v>82500</v>
      </c>
      <c r="D59" s="1">
        <f t="shared" si="2"/>
        <v>-20625</v>
      </c>
      <c r="E59" s="1">
        <v>61875</v>
      </c>
    </row>
    <row r="60" spans="1:5" x14ac:dyDescent="0.3">
      <c r="B60" t="s">
        <v>55</v>
      </c>
      <c r="C60" s="1">
        <v>82500</v>
      </c>
      <c r="D60" s="1">
        <f t="shared" si="2"/>
        <v>-20625</v>
      </c>
      <c r="E60" s="1">
        <v>61875</v>
      </c>
    </row>
    <row r="62" spans="1:5" x14ac:dyDescent="0.3">
      <c r="A62" t="s">
        <v>36</v>
      </c>
    </row>
    <row r="63" spans="1:5" x14ac:dyDescent="0.3">
      <c r="B63" t="s">
        <v>37</v>
      </c>
      <c r="C63" s="1">
        <v>110000</v>
      </c>
      <c r="D63" s="1">
        <f>E63-C63</f>
        <v>-10000</v>
      </c>
      <c r="E63" s="1">
        <v>100000</v>
      </c>
    </row>
    <row r="65" spans="1:5" x14ac:dyDescent="0.3">
      <c r="A65" t="s">
        <v>27</v>
      </c>
    </row>
    <row r="66" spans="1:5" x14ac:dyDescent="0.3">
      <c r="B66" t="s">
        <v>28</v>
      </c>
      <c r="C66" s="1">
        <v>2000</v>
      </c>
      <c r="D66" s="1">
        <f t="shared" ref="D66:D73" si="3">E66-C66</f>
        <v>-1000</v>
      </c>
      <c r="E66" s="1">
        <v>1000</v>
      </c>
    </row>
    <row r="67" spans="1:5" x14ac:dyDescent="0.3">
      <c r="B67" t="s">
        <v>29</v>
      </c>
      <c r="C67" s="1">
        <v>750</v>
      </c>
      <c r="D67" s="1">
        <f t="shared" si="3"/>
        <v>-150</v>
      </c>
      <c r="E67" s="1">
        <v>600</v>
      </c>
    </row>
    <row r="68" spans="1:5" x14ac:dyDescent="0.3">
      <c r="B68" t="s">
        <v>30</v>
      </c>
      <c r="C68" s="1">
        <v>200</v>
      </c>
      <c r="D68" s="1">
        <f t="shared" si="3"/>
        <v>-100</v>
      </c>
      <c r="E68" s="1">
        <v>100</v>
      </c>
    </row>
    <row r="69" spans="1:5" x14ac:dyDescent="0.3">
      <c r="B69" t="s">
        <v>31</v>
      </c>
      <c r="C69" s="1">
        <v>13000</v>
      </c>
      <c r="D69" s="1">
        <f t="shared" si="3"/>
        <v>-2000</v>
      </c>
      <c r="E69" s="1">
        <v>11000</v>
      </c>
    </row>
    <row r="70" spans="1:5" x14ac:dyDescent="0.3">
      <c r="B70" t="s">
        <v>32</v>
      </c>
      <c r="C70" s="1">
        <v>1000</v>
      </c>
      <c r="D70" s="1">
        <f t="shared" si="3"/>
        <v>-200</v>
      </c>
      <c r="E70" s="1">
        <v>800</v>
      </c>
    </row>
    <row r="71" spans="1:5" x14ac:dyDescent="0.3">
      <c r="B71" t="s">
        <v>33</v>
      </c>
      <c r="C71" s="1">
        <v>500</v>
      </c>
      <c r="D71" s="1">
        <f t="shared" si="3"/>
        <v>-200</v>
      </c>
      <c r="E71" s="1">
        <v>300</v>
      </c>
    </row>
    <row r="72" spans="1:5" x14ac:dyDescent="0.3">
      <c r="B72" t="s">
        <v>34</v>
      </c>
      <c r="C72" s="1">
        <v>11000</v>
      </c>
      <c r="D72" s="1">
        <f t="shared" si="3"/>
        <v>-6000</v>
      </c>
      <c r="E72" s="1">
        <v>5000</v>
      </c>
    </row>
    <row r="73" spans="1:5" x14ac:dyDescent="0.3">
      <c r="B73" t="s">
        <v>35</v>
      </c>
      <c r="C73" s="1">
        <v>10000</v>
      </c>
      <c r="D73" s="1">
        <f t="shared" si="3"/>
        <v>-2000</v>
      </c>
      <c r="E73" s="1">
        <v>8000</v>
      </c>
    </row>
    <row r="75" spans="1:5" x14ac:dyDescent="0.3">
      <c r="A75" t="s">
        <v>57</v>
      </c>
    </row>
    <row r="76" spans="1:5" x14ac:dyDescent="0.3">
      <c r="B76" t="s">
        <v>58</v>
      </c>
      <c r="C76" s="1">
        <v>1971721</v>
      </c>
      <c r="D76" s="1">
        <f t="shared" ref="D76:D80" si="4">E76-C76</f>
        <v>-52832</v>
      </c>
      <c r="E76" s="1">
        <v>1918889</v>
      </c>
    </row>
    <row r="77" spans="1:5" x14ac:dyDescent="0.3">
      <c r="B77" t="s">
        <v>92</v>
      </c>
      <c r="C77" s="1">
        <v>160000</v>
      </c>
      <c r="D77" s="1">
        <f t="shared" si="4"/>
        <v>-15000</v>
      </c>
      <c r="E77" s="1">
        <v>145000</v>
      </c>
    </row>
    <row r="78" spans="1:5" x14ac:dyDescent="0.3">
      <c r="B78" t="s">
        <v>87</v>
      </c>
      <c r="C78" s="1">
        <v>379104</v>
      </c>
      <c r="D78" s="1">
        <f t="shared" si="4"/>
        <v>-17840</v>
      </c>
      <c r="E78" s="1">
        <v>361264</v>
      </c>
    </row>
    <row r="79" spans="1:5" x14ac:dyDescent="0.3">
      <c r="B79" t="s">
        <v>61</v>
      </c>
      <c r="C79" s="1">
        <v>42000</v>
      </c>
      <c r="D79" s="1">
        <f t="shared" si="4"/>
        <v>-14000</v>
      </c>
      <c r="E79" s="1">
        <v>28000</v>
      </c>
    </row>
    <row r="80" spans="1:5" x14ac:dyDescent="0.3">
      <c r="B80" t="s">
        <v>52</v>
      </c>
      <c r="C80" s="1">
        <v>73091</v>
      </c>
      <c r="D80" s="1">
        <f t="shared" si="4"/>
        <v>-9000</v>
      </c>
      <c r="E80" s="1">
        <v>64091</v>
      </c>
    </row>
    <row r="82" spans="1:5" x14ac:dyDescent="0.3">
      <c r="A82" t="s">
        <v>59</v>
      </c>
    </row>
    <row r="83" spans="1:5" x14ac:dyDescent="0.3">
      <c r="B83" t="s">
        <v>60</v>
      </c>
      <c r="C83" s="1">
        <v>342919</v>
      </c>
      <c r="D83" s="1">
        <f t="shared" ref="D83:D89" si="5">E83-C83</f>
        <v>-200000</v>
      </c>
      <c r="E83" s="1">
        <v>142919</v>
      </c>
    </row>
    <row r="84" spans="1:5" x14ac:dyDescent="0.3">
      <c r="B84" t="s">
        <v>76</v>
      </c>
      <c r="C84" s="1">
        <v>63000</v>
      </c>
      <c r="D84" s="1">
        <f t="shared" si="5"/>
        <v>-57750</v>
      </c>
      <c r="E84" s="1">
        <v>5250</v>
      </c>
    </row>
    <row r="85" spans="1:5" x14ac:dyDescent="0.3">
      <c r="B85" t="s">
        <v>39</v>
      </c>
      <c r="C85" s="1">
        <v>101580</v>
      </c>
      <c r="D85" s="1">
        <f t="shared" si="5"/>
        <v>-61000</v>
      </c>
      <c r="E85" s="1">
        <v>40580</v>
      </c>
    </row>
    <row r="86" spans="1:5" x14ac:dyDescent="0.3">
      <c r="B86" t="s">
        <v>61</v>
      </c>
      <c r="C86" s="1">
        <v>36000</v>
      </c>
      <c r="D86" s="1">
        <f t="shared" si="5"/>
        <v>-20000</v>
      </c>
      <c r="E86" s="1">
        <v>16000</v>
      </c>
    </row>
    <row r="87" spans="1:5" x14ac:dyDescent="0.3">
      <c r="B87" t="s">
        <v>43</v>
      </c>
      <c r="C87" s="1">
        <v>14000</v>
      </c>
      <c r="D87" s="1">
        <f t="shared" si="5"/>
        <v>-7000</v>
      </c>
      <c r="E87" s="1">
        <v>7000</v>
      </c>
    </row>
    <row r="88" spans="1:5" x14ac:dyDescent="0.3">
      <c r="B88" t="s">
        <v>62</v>
      </c>
      <c r="C88" s="1">
        <v>18500</v>
      </c>
      <c r="D88" s="1">
        <f t="shared" si="5"/>
        <v>-12500</v>
      </c>
      <c r="E88" s="1">
        <v>6000</v>
      </c>
    </row>
    <row r="89" spans="1:5" x14ac:dyDescent="0.3">
      <c r="B89" t="s">
        <v>42</v>
      </c>
      <c r="C89" s="1">
        <v>2500</v>
      </c>
      <c r="D89" s="1">
        <f t="shared" si="5"/>
        <v>-2420</v>
      </c>
      <c r="E89" s="1">
        <v>80</v>
      </c>
    </row>
    <row r="91" spans="1:5" x14ac:dyDescent="0.3">
      <c r="A91" t="s">
        <v>63</v>
      </c>
    </row>
    <row r="92" spans="1:5" x14ac:dyDescent="0.3">
      <c r="B92" t="s">
        <v>60</v>
      </c>
      <c r="C92" s="1">
        <v>20000</v>
      </c>
      <c r="D92" s="1">
        <f t="shared" ref="D92:D108" si="6">E92-C92</f>
        <v>-20000</v>
      </c>
      <c r="E92" s="1">
        <v>0</v>
      </c>
    </row>
    <row r="93" spans="1:5" x14ac:dyDescent="0.3">
      <c r="B93" t="s">
        <v>66</v>
      </c>
      <c r="C93" s="1">
        <v>30000</v>
      </c>
      <c r="D93" s="1">
        <f t="shared" si="6"/>
        <v>-5000</v>
      </c>
      <c r="E93" s="1">
        <v>25000</v>
      </c>
    </row>
    <row r="94" spans="1:5" x14ac:dyDescent="0.3">
      <c r="B94" t="s">
        <v>67</v>
      </c>
      <c r="C94" s="1">
        <v>10000</v>
      </c>
      <c r="D94" s="1">
        <f t="shared" si="6"/>
        <v>-5000</v>
      </c>
      <c r="E94" s="1">
        <v>5000</v>
      </c>
    </row>
    <row r="95" spans="1:5" x14ac:dyDescent="0.3">
      <c r="B95" t="s">
        <v>39</v>
      </c>
      <c r="C95" s="1">
        <v>30000</v>
      </c>
      <c r="D95" s="1">
        <f t="shared" si="6"/>
        <v>-5000</v>
      </c>
      <c r="E95" s="1">
        <v>25000</v>
      </c>
    </row>
    <row r="96" spans="1:5" x14ac:dyDescent="0.3">
      <c r="B96" t="s">
        <v>42</v>
      </c>
      <c r="C96" s="1">
        <v>2000</v>
      </c>
      <c r="D96" s="1">
        <f t="shared" si="6"/>
        <v>-1000</v>
      </c>
      <c r="E96" s="1">
        <v>1000</v>
      </c>
    </row>
    <row r="97" spans="1:5" x14ac:dyDescent="0.3">
      <c r="B97" t="s">
        <v>43</v>
      </c>
      <c r="C97" s="1">
        <v>2000</v>
      </c>
      <c r="D97" s="1">
        <f t="shared" si="6"/>
        <v>-1000</v>
      </c>
      <c r="E97" s="1">
        <v>1000</v>
      </c>
    </row>
    <row r="98" spans="1:5" x14ac:dyDescent="0.3">
      <c r="B98" t="s">
        <v>68</v>
      </c>
      <c r="C98" s="1">
        <v>3500</v>
      </c>
      <c r="D98" s="1">
        <f t="shared" si="6"/>
        <v>-1000</v>
      </c>
      <c r="E98" s="1">
        <v>2500</v>
      </c>
    </row>
    <row r="99" spans="1:5" x14ac:dyDescent="0.3">
      <c r="B99" t="s">
        <v>69</v>
      </c>
      <c r="C99" s="1">
        <v>16000</v>
      </c>
      <c r="D99" s="1">
        <f t="shared" si="6"/>
        <v>-6000</v>
      </c>
      <c r="E99" s="1">
        <v>10000</v>
      </c>
    </row>
    <row r="100" spans="1:5" x14ac:dyDescent="0.3">
      <c r="B100" t="s">
        <v>70</v>
      </c>
      <c r="C100" s="1">
        <v>25000</v>
      </c>
      <c r="D100" s="1">
        <f t="shared" si="6"/>
        <v>-5000</v>
      </c>
      <c r="E100" s="1">
        <v>20000</v>
      </c>
    </row>
    <row r="101" spans="1:5" x14ac:dyDescent="0.3">
      <c r="B101" t="s">
        <v>71</v>
      </c>
      <c r="C101" s="1">
        <v>60000</v>
      </c>
      <c r="D101" s="1">
        <f t="shared" si="6"/>
        <v>0</v>
      </c>
      <c r="E101" s="1">
        <v>60000</v>
      </c>
    </row>
    <row r="102" spans="1:5" x14ac:dyDescent="0.3">
      <c r="B102" t="s">
        <v>47</v>
      </c>
      <c r="C102" s="1">
        <v>10000</v>
      </c>
      <c r="D102" s="1">
        <f t="shared" si="6"/>
        <v>-5000</v>
      </c>
      <c r="E102" s="1">
        <v>5000</v>
      </c>
    </row>
    <row r="103" spans="1:5" x14ac:dyDescent="0.3">
      <c r="B103" t="s">
        <v>72</v>
      </c>
      <c r="C103" s="1">
        <v>15000</v>
      </c>
      <c r="D103" s="1">
        <f t="shared" si="6"/>
        <v>-3000</v>
      </c>
      <c r="E103" s="1">
        <v>12000</v>
      </c>
    </row>
    <row r="104" spans="1:5" x14ac:dyDescent="0.3">
      <c r="B104" t="s">
        <v>73</v>
      </c>
      <c r="C104" s="1">
        <v>8000</v>
      </c>
      <c r="D104" s="1">
        <f t="shared" si="6"/>
        <v>-3000</v>
      </c>
      <c r="E104" s="1">
        <v>5000</v>
      </c>
    </row>
    <row r="105" spans="1:5" x14ac:dyDescent="0.3">
      <c r="B105" t="s">
        <v>74</v>
      </c>
      <c r="C105" s="1">
        <v>3500</v>
      </c>
      <c r="D105" s="1">
        <f t="shared" si="6"/>
        <v>-1500</v>
      </c>
      <c r="E105" s="1">
        <v>2000</v>
      </c>
    </row>
    <row r="106" spans="1:5" x14ac:dyDescent="0.3">
      <c r="B106" t="s">
        <v>52</v>
      </c>
      <c r="C106" s="1">
        <v>75500</v>
      </c>
      <c r="D106" s="1">
        <f t="shared" si="6"/>
        <v>-75500</v>
      </c>
      <c r="E106" s="1">
        <v>0</v>
      </c>
    </row>
    <row r="107" spans="1:5" x14ac:dyDescent="0.3">
      <c r="B107" t="s">
        <v>75</v>
      </c>
      <c r="C107" s="1">
        <v>223152</v>
      </c>
      <c r="D107" s="1">
        <f t="shared" si="6"/>
        <v>-57900</v>
      </c>
      <c r="E107" s="1">
        <v>165252</v>
      </c>
    </row>
    <row r="108" spans="1:5" x14ac:dyDescent="0.3">
      <c r="B108" t="s">
        <v>76</v>
      </c>
      <c r="C108" s="1">
        <v>30000</v>
      </c>
      <c r="D108" s="1">
        <f t="shared" si="6"/>
        <v>-15000</v>
      </c>
      <c r="E108" s="1">
        <v>15000</v>
      </c>
    </row>
    <row r="110" spans="1:5" x14ac:dyDescent="0.3">
      <c r="A110" t="s">
        <v>77</v>
      </c>
    </row>
    <row r="111" spans="1:5" x14ac:dyDescent="0.3">
      <c r="B111" t="s">
        <v>60</v>
      </c>
      <c r="C111" s="1">
        <v>7800</v>
      </c>
      <c r="D111" s="1">
        <f t="shared" ref="D111:D116" si="7">E111-C111</f>
        <v>-7800</v>
      </c>
      <c r="E111" s="1">
        <v>0</v>
      </c>
    </row>
    <row r="112" spans="1:5" x14ac:dyDescent="0.3">
      <c r="B112" t="s">
        <v>78</v>
      </c>
      <c r="C112" s="1">
        <v>40000</v>
      </c>
      <c r="D112" s="1">
        <f t="shared" si="7"/>
        <v>-27000</v>
      </c>
      <c r="E112" s="1">
        <v>13000</v>
      </c>
    </row>
    <row r="113" spans="1:5" x14ac:dyDescent="0.3">
      <c r="B113" t="s">
        <v>42</v>
      </c>
      <c r="C113" s="1">
        <v>6000</v>
      </c>
      <c r="D113" s="1">
        <f t="shared" si="7"/>
        <v>-5000</v>
      </c>
      <c r="E113" s="1">
        <v>1000</v>
      </c>
    </row>
    <row r="114" spans="1:5" x14ac:dyDescent="0.3">
      <c r="B114" t="s">
        <v>43</v>
      </c>
      <c r="C114" s="1">
        <v>5000</v>
      </c>
      <c r="D114" s="1">
        <f t="shared" si="7"/>
        <v>-4000</v>
      </c>
      <c r="E114" s="1">
        <v>1000</v>
      </c>
    </row>
    <row r="115" spans="1:5" x14ac:dyDescent="0.3">
      <c r="B115" t="s">
        <v>79</v>
      </c>
      <c r="C115" s="1">
        <v>5000</v>
      </c>
      <c r="D115" s="1">
        <f t="shared" si="7"/>
        <v>-3500</v>
      </c>
      <c r="E115" s="1">
        <v>1500</v>
      </c>
    </row>
    <row r="116" spans="1:5" x14ac:dyDescent="0.3">
      <c r="B116" t="s">
        <v>35</v>
      </c>
      <c r="C116" s="1">
        <v>25000</v>
      </c>
      <c r="D116" s="1">
        <f t="shared" si="7"/>
        <v>-3079</v>
      </c>
      <c r="E116" s="1">
        <v>21921</v>
      </c>
    </row>
    <row r="118" spans="1:5" x14ac:dyDescent="0.3">
      <c r="A118" t="s">
        <v>80</v>
      </c>
    </row>
    <row r="119" spans="1:5" x14ac:dyDescent="0.3">
      <c r="B119" t="s">
        <v>46</v>
      </c>
      <c r="C119" s="1">
        <v>1250</v>
      </c>
      <c r="D119" s="1">
        <f t="shared" ref="D119:D122" si="8">E119-C119</f>
        <v>-550</v>
      </c>
      <c r="E119" s="1">
        <v>700</v>
      </c>
    </row>
    <row r="120" spans="1:5" x14ac:dyDescent="0.3">
      <c r="B120" t="s">
        <v>39</v>
      </c>
      <c r="C120" s="1">
        <v>45000</v>
      </c>
      <c r="D120" s="1">
        <f t="shared" si="8"/>
        <v>-5000</v>
      </c>
      <c r="E120" s="1">
        <v>40000</v>
      </c>
    </row>
    <row r="121" spans="1:5" x14ac:dyDescent="0.3">
      <c r="B121" t="s">
        <v>81</v>
      </c>
      <c r="C121" s="1">
        <v>2000</v>
      </c>
      <c r="D121" s="1">
        <f t="shared" si="8"/>
        <v>-400</v>
      </c>
      <c r="E121" s="1">
        <v>1600</v>
      </c>
    </row>
    <row r="122" spans="1:5" x14ac:dyDescent="0.3">
      <c r="B122" t="s">
        <v>76</v>
      </c>
      <c r="C122" s="1">
        <v>12000</v>
      </c>
      <c r="D122" s="1">
        <f t="shared" si="8"/>
        <v>-9000</v>
      </c>
      <c r="E122" s="1">
        <v>3000</v>
      </c>
    </row>
    <row r="124" spans="1:5" x14ac:dyDescent="0.3">
      <c r="A124" t="s">
        <v>82</v>
      </c>
    </row>
    <row r="125" spans="1:5" x14ac:dyDescent="0.3">
      <c r="B125" t="s">
        <v>60</v>
      </c>
      <c r="C125" s="1">
        <v>6000</v>
      </c>
      <c r="D125" s="1">
        <f t="shared" ref="D125:D136" si="9">E125-C125</f>
        <v>-6000</v>
      </c>
      <c r="E125" s="1">
        <v>0</v>
      </c>
    </row>
    <row r="126" spans="1:5" x14ac:dyDescent="0.3">
      <c r="B126" t="s">
        <v>46</v>
      </c>
      <c r="C126" s="1">
        <v>1000</v>
      </c>
      <c r="D126" s="1">
        <f t="shared" si="9"/>
        <v>-1000</v>
      </c>
      <c r="E126" s="1">
        <v>0</v>
      </c>
    </row>
    <row r="127" spans="1:5" x14ac:dyDescent="0.3">
      <c r="B127" t="s">
        <v>65</v>
      </c>
      <c r="C127" s="1">
        <v>1100</v>
      </c>
      <c r="D127" s="1">
        <f t="shared" si="9"/>
        <v>-500</v>
      </c>
      <c r="E127" s="1">
        <v>600</v>
      </c>
    </row>
    <row r="128" spans="1:5" x14ac:dyDescent="0.3">
      <c r="B128" t="s">
        <v>82</v>
      </c>
      <c r="C128" s="1">
        <v>23000</v>
      </c>
      <c r="D128" s="1">
        <f t="shared" si="9"/>
        <v>-19650</v>
      </c>
      <c r="E128" s="1">
        <v>3350</v>
      </c>
    </row>
    <row r="129" spans="1:5" x14ac:dyDescent="0.3">
      <c r="B129" t="s">
        <v>42</v>
      </c>
      <c r="C129" s="1">
        <v>1700</v>
      </c>
      <c r="D129" s="1">
        <f t="shared" si="9"/>
        <v>-700</v>
      </c>
      <c r="E129" s="1">
        <v>1000</v>
      </c>
    </row>
    <row r="130" spans="1:5" x14ac:dyDescent="0.3">
      <c r="B130" t="s">
        <v>43</v>
      </c>
      <c r="C130" s="1">
        <v>2100</v>
      </c>
      <c r="D130" s="1">
        <f t="shared" si="9"/>
        <v>-700</v>
      </c>
      <c r="E130" s="1">
        <v>1400</v>
      </c>
    </row>
    <row r="131" spans="1:5" x14ac:dyDescent="0.3">
      <c r="B131" t="s">
        <v>33</v>
      </c>
      <c r="C131" s="1">
        <v>250</v>
      </c>
      <c r="D131" s="1">
        <f t="shared" si="9"/>
        <v>-250</v>
      </c>
      <c r="E131" s="1">
        <v>0</v>
      </c>
    </row>
    <row r="132" spans="1:5" x14ac:dyDescent="0.3">
      <c r="B132" t="s">
        <v>61</v>
      </c>
      <c r="C132" s="1">
        <v>2200</v>
      </c>
      <c r="D132" s="1">
        <f t="shared" si="9"/>
        <v>-1100</v>
      </c>
      <c r="E132" s="1">
        <v>1100</v>
      </c>
    </row>
    <row r="133" spans="1:5" x14ac:dyDescent="0.3">
      <c r="B133" t="s">
        <v>50</v>
      </c>
      <c r="C133" s="1">
        <v>100</v>
      </c>
      <c r="D133" s="1">
        <f t="shared" si="9"/>
        <v>-100</v>
      </c>
      <c r="E133" s="1">
        <v>0</v>
      </c>
    </row>
    <row r="134" spans="1:5" x14ac:dyDescent="0.3">
      <c r="B134" t="s">
        <v>99</v>
      </c>
      <c r="C134" s="1">
        <v>100</v>
      </c>
      <c r="D134" s="1">
        <f t="shared" si="9"/>
        <v>-100</v>
      </c>
      <c r="E134" s="1">
        <v>0</v>
      </c>
    </row>
    <row r="135" spans="1:5" x14ac:dyDescent="0.3">
      <c r="B135" t="s">
        <v>52</v>
      </c>
      <c r="C135" s="1">
        <v>7500</v>
      </c>
      <c r="D135" s="1">
        <f t="shared" si="9"/>
        <v>-2900</v>
      </c>
      <c r="E135" s="1">
        <v>4600</v>
      </c>
    </row>
    <row r="136" spans="1:5" x14ac:dyDescent="0.3">
      <c r="B136" t="s">
        <v>83</v>
      </c>
      <c r="C136" s="1">
        <v>600</v>
      </c>
      <c r="D136" s="1">
        <f t="shared" si="9"/>
        <v>-600</v>
      </c>
      <c r="E136" s="1">
        <v>0</v>
      </c>
    </row>
    <row r="138" spans="1:5" x14ac:dyDescent="0.3">
      <c r="A138" t="s">
        <v>84</v>
      </c>
    </row>
    <row r="139" spans="1:5" x14ac:dyDescent="0.3">
      <c r="B139" t="s">
        <v>39</v>
      </c>
      <c r="C139" s="1">
        <v>3000</v>
      </c>
      <c r="D139" s="1">
        <f t="shared" ref="D139:D147" si="10">E139-C139</f>
        <v>-2000</v>
      </c>
      <c r="E139" s="1">
        <v>1000</v>
      </c>
    </row>
    <row r="140" spans="1:5" x14ac:dyDescent="0.3">
      <c r="B140" t="s">
        <v>29</v>
      </c>
      <c r="C140" s="1">
        <v>1500</v>
      </c>
      <c r="D140" s="1">
        <f t="shared" si="10"/>
        <v>-400</v>
      </c>
      <c r="E140" s="1">
        <v>1100</v>
      </c>
    </row>
    <row r="141" spans="1:5" x14ac:dyDescent="0.3">
      <c r="B141" t="s">
        <v>41</v>
      </c>
      <c r="C141" s="1">
        <v>2000</v>
      </c>
      <c r="D141" s="1">
        <f t="shared" si="10"/>
        <v>-800</v>
      </c>
      <c r="E141" s="1">
        <v>1200</v>
      </c>
    </row>
    <row r="142" spans="1:5" x14ac:dyDescent="0.3">
      <c r="B142" t="s">
        <v>42</v>
      </c>
      <c r="C142" s="1">
        <v>2000</v>
      </c>
      <c r="D142" s="1">
        <f t="shared" si="10"/>
        <v>-1500</v>
      </c>
      <c r="E142" s="1">
        <v>500</v>
      </c>
    </row>
    <row r="143" spans="1:5" x14ac:dyDescent="0.3">
      <c r="B143" t="s">
        <v>43</v>
      </c>
      <c r="C143" s="1">
        <v>2000</v>
      </c>
      <c r="D143" s="1">
        <f t="shared" si="10"/>
        <v>-1000</v>
      </c>
      <c r="E143" s="1">
        <v>1000</v>
      </c>
    </row>
    <row r="144" spans="1:5" x14ac:dyDescent="0.3">
      <c r="B144" t="s">
        <v>85</v>
      </c>
      <c r="C144" s="1">
        <v>3500</v>
      </c>
      <c r="D144" s="1">
        <f t="shared" si="10"/>
        <v>-2300</v>
      </c>
      <c r="E144" s="1">
        <v>1200</v>
      </c>
    </row>
    <row r="145" spans="2:5" x14ac:dyDescent="0.3">
      <c r="B145" t="s">
        <v>50</v>
      </c>
      <c r="C145" s="1">
        <v>2500</v>
      </c>
      <c r="D145" s="1">
        <f t="shared" si="10"/>
        <v>-1000</v>
      </c>
      <c r="E145" s="1">
        <v>1500</v>
      </c>
    </row>
    <row r="146" spans="2:5" x14ac:dyDescent="0.3">
      <c r="B146" t="s">
        <v>44</v>
      </c>
      <c r="C146" s="1">
        <v>1000</v>
      </c>
      <c r="D146" s="1">
        <f t="shared" si="10"/>
        <v>-300</v>
      </c>
      <c r="E146" s="1">
        <v>700</v>
      </c>
    </row>
    <row r="147" spans="2:5" x14ac:dyDescent="0.3">
      <c r="B147" t="s">
        <v>86</v>
      </c>
      <c r="C147" s="3">
        <v>1000</v>
      </c>
      <c r="D147" s="3">
        <f t="shared" si="10"/>
        <v>-600</v>
      </c>
      <c r="E147" s="3">
        <v>400</v>
      </c>
    </row>
    <row r="148" spans="2:5" x14ac:dyDescent="0.3">
      <c r="C148" s="1">
        <f>SUM(C34:C147)</f>
        <v>4902867</v>
      </c>
      <c r="D148" s="1">
        <f>SUM(D34:D147)</f>
        <v>-1000381</v>
      </c>
      <c r="E148" s="1">
        <f>SUM(E34:E147)</f>
        <v>3902486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3A06C-19CE-4E43-82D0-866E48BE1160}">
  <dimension ref="A1:P50"/>
  <sheetViews>
    <sheetView topLeftCell="A30" workbookViewId="0">
      <selection activeCell="I31" sqref="I31"/>
    </sheetView>
  </sheetViews>
  <sheetFormatPr defaultRowHeight="14.4" x14ac:dyDescent="0.3"/>
  <cols>
    <col min="2" max="2" width="36.5546875" bestFit="1" customWidth="1"/>
    <col min="3" max="5" width="21.44140625" customWidth="1"/>
    <col min="9" max="9" width="11.5546875" bestFit="1" customWidth="1"/>
  </cols>
  <sheetData>
    <row r="1" spans="1:16" x14ac:dyDescent="0.3">
      <c r="A1" t="s">
        <v>0</v>
      </c>
      <c r="C1" s="1"/>
      <c r="D1" s="1"/>
      <c r="E1" s="1"/>
    </row>
    <row r="2" spans="1:16" x14ac:dyDescent="0.3">
      <c r="A2" t="s">
        <v>1</v>
      </c>
      <c r="C2" s="1"/>
      <c r="D2" s="1"/>
      <c r="E2" s="1"/>
    </row>
    <row r="3" spans="1:16" x14ac:dyDescent="0.3">
      <c r="A3" t="s">
        <v>147</v>
      </c>
      <c r="C3" s="1"/>
      <c r="D3" s="1"/>
      <c r="E3" s="1"/>
    </row>
    <row r="4" spans="1:16" x14ac:dyDescent="0.3">
      <c r="C4" s="1"/>
      <c r="D4" s="1"/>
      <c r="E4" s="1"/>
    </row>
    <row r="5" spans="1:16" x14ac:dyDescent="0.3">
      <c r="C5" s="1"/>
      <c r="D5" s="1"/>
      <c r="E5" s="1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6.2" x14ac:dyDescent="0.45">
      <c r="C6" s="4" t="s">
        <v>3</v>
      </c>
      <c r="D6" s="4" t="s">
        <v>4</v>
      </c>
      <c r="E6" s="4" t="s">
        <v>1</v>
      </c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x14ac:dyDescent="0.3">
      <c r="A7" t="s">
        <v>148</v>
      </c>
      <c r="C7" s="2"/>
      <c r="D7" s="2"/>
      <c r="E7" s="2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x14ac:dyDescent="0.3">
      <c r="B8" t="s">
        <v>149</v>
      </c>
      <c r="C8" s="6">
        <v>1148184</v>
      </c>
      <c r="D8" s="1">
        <f>E8-C8</f>
        <v>-114818.40000000002</v>
      </c>
      <c r="E8" s="6">
        <f>C8*0.9</f>
        <v>1033365.6</v>
      </c>
    </row>
    <row r="9" spans="1:16" x14ac:dyDescent="0.3">
      <c r="B9" t="s">
        <v>150</v>
      </c>
      <c r="C9" s="6">
        <v>880839</v>
      </c>
      <c r="D9" s="1">
        <f>E9-C9</f>
        <v>-176167.79999999993</v>
      </c>
      <c r="E9" s="6">
        <f>C9*0.8</f>
        <v>704671.20000000007</v>
      </c>
    </row>
    <row r="10" spans="1:16" x14ac:dyDescent="0.3">
      <c r="B10" t="s">
        <v>151</v>
      </c>
      <c r="C10" s="3">
        <v>934881</v>
      </c>
      <c r="D10" s="3">
        <f>E10-C10</f>
        <v>-93488.099999999977</v>
      </c>
      <c r="E10" s="3">
        <f>C10*0.9</f>
        <v>841392.9</v>
      </c>
    </row>
    <row r="11" spans="1:16" x14ac:dyDescent="0.3">
      <c r="C11" s="1">
        <f>SUM(C8:C10)</f>
        <v>2963904</v>
      </c>
      <c r="D11" s="1">
        <f>SUM(D8:D10)</f>
        <v>-384474.29999999993</v>
      </c>
      <c r="E11" s="1">
        <f>SUM(E8:E10)</f>
        <v>2579429.7000000002</v>
      </c>
    </row>
    <row r="12" spans="1:16" x14ac:dyDescent="0.3">
      <c r="C12" s="1"/>
      <c r="D12" s="1"/>
      <c r="E12" s="1"/>
    </row>
    <row r="13" spans="1:16" x14ac:dyDescent="0.3">
      <c r="A13" t="s">
        <v>152</v>
      </c>
      <c r="C13" s="1"/>
      <c r="D13" s="1"/>
      <c r="E13" s="1"/>
    </row>
    <row r="14" spans="1:16" x14ac:dyDescent="0.3">
      <c r="B14" t="s">
        <v>153</v>
      </c>
      <c r="C14" s="1">
        <v>50000</v>
      </c>
      <c r="D14" s="1">
        <f>E14-C14</f>
        <v>-50000</v>
      </c>
      <c r="E14" s="1">
        <v>0</v>
      </c>
    </row>
    <row r="15" spans="1:16" x14ac:dyDescent="0.3">
      <c r="B15" t="s">
        <v>154</v>
      </c>
      <c r="C15" s="1">
        <v>118000</v>
      </c>
      <c r="D15" s="1">
        <f t="shared" ref="D15:D17" si="0">E15-C15</f>
        <v>-118000</v>
      </c>
      <c r="E15" s="1">
        <v>0</v>
      </c>
    </row>
    <row r="16" spans="1:16" x14ac:dyDescent="0.3">
      <c r="B16" t="s">
        <v>156</v>
      </c>
      <c r="C16" s="1">
        <v>155000</v>
      </c>
      <c r="D16" s="1">
        <f t="shared" si="0"/>
        <v>-155000</v>
      </c>
      <c r="E16" s="1">
        <v>0</v>
      </c>
    </row>
    <row r="17" spans="1:9" x14ac:dyDescent="0.3">
      <c r="B17" t="s">
        <v>155</v>
      </c>
      <c r="C17" s="3">
        <v>1416000</v>
      </c>
      <c r="D17" s="3">
        <f t="shared" si="0"/>
        <v>-421725</v>
      </c>
      <c r="E17" s="3">
        <v>994275</v>
      </c>
    </row>
    <row r="18" spans="1:9" x14ac:dyDescent="0.3">
      <c r="C18" s="5">
        <f>SUM(C14:C17)</f>
        <v>1739000</v>
      </c>
      <c r="D18" s="5">
        <f>SUM(D14:D17)</f>
        <v>-744725</v>
      </c>
      <c r="E18" s="5">
        <f>SUM(E14:E17)</f>
        <v>994275</v>
      </c>
    </row>
    <row r="20" spans="1:9" x14ac:dyDescent="0.3">
      <c r="A20" t="s">
        <v>157</v>
      </c>
      <c r="C20" s="2"/>
      <c r="D20" s="2"/>
      <c r="E20" s="2"/>
    </row>
    <row r="21" spans="1:9" x14ac:dyDescent="0.3">
      <c r="B21" t="s">
        <v>149</v>
      </c>
      <c r="C21" s="6">
        <v>1120000</v>
      </c>
      <c r="D21" s="1">
        <f t="shared" ref="D21:D26" si="1">E21-C21</f>
        <v>-112000</v>
      </c>
      <c r="E21" s="6">
        <f>C21*0.9</f>
        <v>1008000</v>
      </c>
    </row>
    <row r="22" spans="1:9" x14ac:dyDescent="0.3">
      <c r="B22" t="s">
        <v>150</v>
      </c>
      <c r="C22" s="6">
        <v>990000</v>
      </c>
      <c r="D22" s="1">
        <f t="shared" si="1"/>
        <v>-198000</v>
      </c>
      <c r="E22" s="6">
        <f>C22*0.8</f>
        <v>792000</v>
      </c>
    </row>
    <row r="23" spans="1:9" x14ac:dyDescent="0.3">
      <c r="B23" t="s">
        <v>158</v>
      </c>
      <c r="C23" s="6">
        <v>25000</v>
      </c>
      <c r="D23" s="1">
        <f t="shared" si="1"/>
        <v>-5000</v>
      </c>
      <c r="E23" s="6">
        <f>C23*0.8</f>
        <v>20000</v>
      </c>
    </row>
    <row r="24" spans="1:9" x14ac:dyDescent="0.3">
      <c r="B24" t="s">
        <v>159</v>
      </c>
      <c r="C24" s="6">
        <v>90000</v>
      </c>
      <c r="D24" s="1">
        <f t="shared" si="1"/>
        <v>-18000</v>
      </c>
      <c r="E24" s="6">
        <f>C24*0.8</f>
        <v>72000</v>
      </c>
    </row>
    <row r="25" spans="1:9" x14ac:dyDescent="0.3">
      <c r="B25" t="s">
        <v>151</v>
      </c>
      <c r="C25" s="6">
        <v>855000</v>
      </c>
      <c r="D25" s="1">
        <f t="shared" si="1"/>
        <v>-85500</v>
      </c>
      <c r="E25" s="6">
        <f>C25*0.9</f>
        <v>769500</v>
      </c>
    </row>
    <row r="26" spans="1:9" x14ac:dyDescent="0.3">
      <c r="B26" t="s">
        <v>160</v>
      </c>
      <c r="C26" s="3">
        <v>275000</v>
      </c>
      <c r="D26" s="3">
        <f t="shared" si="1"/>
        <v>-27500</v>
      </c>
      <c r="E26" s="3">
        <f>C26*0.9</f>
        <v>247500</v>
      </c>
    </row>
    <row r="27" spans="1:9" x14ac:dyDescent="0.3">
      <c r="C27" s="1">
        <f>SUM(C21:C26)</f>
        <v>3355000</v>
      </c>
      <c r="D27" s="1">
        <f>SUM(D21:D26)</f>
        <v>-446000</v>
      </c>
      <c r="E27" s="1">
        <f>SUM(E21:E26)</f>
        <v>2909000</v>
      </c>
    </row>
    <row r="28" spans="1:9" x14ac:dyDescent="0.3">
      <c r="C28" s="1"/>
      <c r="D28" s="1"/>
      <c r="E28" s="1"/>
    </row>
    <row r="29" spans="1:9" x14ac:dyDescent="0.3">
      <c r="A29" t="s">
        <v>161</v>
      </c>
      <c r="C29" s="1"/>
      <c r="D29" s="1"/>
      <c r="E29" s="1"/>
    </row>
    <row r="30" spans="1:9" x14ac:dyDescent="0.3">
      <c r="B30" t="s">
        <v>162</v>
      </c>
      <c r="C30" s="1">
        <v>61800</v>
      </c>
      <c r="D30" s="1">
        <f>E30-C30</f>
        <v>-61800</v>
      </c>
      <c r="E30" s="1">
        <v>0</v>
      </c>
    </row>
    <row r="31" spans="1:9" x14ac:dyDescent="0.3">
      <c r="B31" t="s">
        <v>154</v>
      </c>
      <c r="C31" s="1">
        <v>118000</v>
      </c>
      <c r="D31" s="1">
        <f t="shared" ref="D31:D34" si="2">E31-C31</f>
        <v>-118000</v>
      </c>
      <c r="E31" s="1">
        <v>0</v>
      </c>
      <c r="I31" s="5"/>
    </row>
    <row r="32" spans="1:9" x14ac:dyDescent="0.3">
      <c r="B32" t="s">
        <v>156</v>
      </c>
      <c r="C32" s="1">
        <v>133462</v>
      </c>
      <c r="D32" s="1">
        <f t="shared" si="2"/>
        <v>-133462</v>
      </c>
      <c r="E32" s="1">
        <v>0</v>
      </c>
    </row>
    <row r="33" spans="1:5" x14ac:dyDescent="0.3">
      <c r="B33" t="s">
        <v>153</v>
      </c>
      <c r="C33" s="1">
        <v>50000</v>
      </c>
      <c r="D33" s="1">
        <f t="shared" si="2"/>
        <v>-50000</v>
      </c>
      <c r="E33" s="1">
        <v>0</v>
      </c>
    </row>
    <row r="34" spans="1:5" x14ac:dyDescent="0.3">
      <c r="B34" t="s">
        <v>163</v>
      </c>
      <c r="C34" s="3">
        <v>500000</v>
      </c>
      <c r="D34" s="3">
        <f t="shared" si="2"/>
        <v>-500000</v>
      </c>
      <c r="E34" s="3">
        <v>0</v>
      </c>
    </row>
    <row r="35" spans="1:5" x14ac:dyDescent="0.3">
      <c r="C35" s="5">
        <f>SUM(C30:C34)</f>
        <v>863262</v>
      </c>
      <c r="D35" s="5">
        <f>SUM(D30:D34)</f>
        <v>-863262</v>
      </c>
      <c r="E35" s="5">
        <f>SUM(E30:E34)</f>
        <v>0</v>
      </c>
    </row>
    <row r="37" spans="1:5" x14ac:dyDescent="0.3">
      <c r="A37" t="s">
        <v>164</v>
      </c>
      <c r="C37" s="2"/>
      <c r="D37" s="2"/>
      <c r="E37" s="2"/>
    </row>
    <row r="38" spans="1:5" x14ac:dyDescent="0.3">
      <c r="B38" t="s">
        <v>149</v>
      </c>
      <c r="C38" s="6">
        <v>6200000</v>
      </c>
      <c r="D38" s="1">
        <f>E38-C38</f>
        <v>-620000</v>
      </c>
      <c r="E38" s="6">
        <f>C38*0.9</f>
        <v>5580000</v>
      </c>
    </row>
    <row r="39" spans="1:5" x14ac:dyDescent="0.3">
      <c r="B39" t="s">
        <v>150</v>
      </c>
      <c r="C39" s="6">
        <v>5200000</v>
      </c>
      <c r="D39" s="1">
        <f>E39-C39</f>
        <v>-1040000</v>
      </c>
      <c r="E39" s="6">
        <f>C39*0.8</f>
        <v>4160000</v>
      </c>
    </row>
    <row r="40" spans="1:5" x14ac:dyDescent="0.3">
      <c r="B40" t="s">
        <v>151</v>
      </c>
      <c r="C40" s="3">
        <v>23000000</v>
      </c>
      <c r="D40" s="3">
        <f>E40-C40</f>
        <v>-2300000</v>
      </c>
      <c r="E40" s="3">
        <f>C40*0.9</f>
        <v>20700000</v>
      </c>
    </row>
    <row r="41" spans="1:5" x14ac:dyDescent="0.3">
      <c r="C41" s="6">
        <f>SUM(C38:C40)</f>
        <v>34400000</v>
      </c>
      <c r="D41" s="6">
        <f>SUM(D38:D40)</f>
        <v>-3960000</v>
      </c>
      <c r="E41" s="6">
        <f>SUM(E38:E40)</f>
        <v>30440000</v>
      </c>
    </row>
    <row r="42" spans="1:5" x14ac:dyDescent="0.3">
      <c r="C42" s="1"/>
      <c r="D42" s="1"/>
      <c r="E42" s="1"/>
    </row>
    <row r="43" spans="1:5" x14ac:dyDescent="0.3">
      <c r="A43" t="s">
        <v>165</v>
      </c>
      <c r="C43" s="1"/>
      <c r="D43" s="1"/>
      <c r="E43" s="1"/>
    </row>
    <row r="44" spans="1:5" x14ac:dyDescent="0.3">
      <c r="B44" t="s">
        <v>168</v>
      </c>
      <c r="C44" s="1">
        <v>214832</v>
      </c>
      <c r="D44" s="1">
        <f>E44-C44</f>
        <v>-46105</v>
      </c>
      <c r="E44" s="1">
        <v>168727</v>
      </c>
    </row>
    <row r="45" spans="1:5" x14ac:dyDescent="0.3">
      <c r="B45" t="s">
        <v>169</v>
      </c>
      <c r="C45" s="1">
        <v>6000</v>
      </c>
      <c r="D45" s="1">
        <f>E45-C45</f>
        <v>-6000</v>
      </c>
      <c r="E45" s="1">
        <v>0</v>
      </c>
    </row>
    <row r="46" spans="1:5" x14ac:dyDescent="0.3">
      <c r="B46" t="s">
        <v>170</v>
      </c>
      <c r="C46" s="1">
        <v>1000</v>
      </c>
      <c r="D46" s="1">
        <f>E46-C46</f>
        <v>-1000</v>
      </c>
      <c r="E46" s="1">
        <v>0</v>
      </c>
    </row>
    <row r="47" spans="1:5" x14ac:dyDescent="0.3">
      <c r="B47" t="s">
        <v>171</v>
      </c>
      <c r="C47" s="1">
        <v>10000</v>
      </c>
      <c r="D47" s="1">
        <f>E47-C47</f>
        <v>-3576</v>
      </c>
      <c r="E47" s="1">
        <v>6424</v>
      </c>
    </row>
    <row r="48" spans="1:5" x14ac:dyDescent="0.3">
      <c r="B48" t="s">
        <v>166</v>
      </c>
      <c r="C48" s="1">
        <v>3500000</v>
      </c>
      <c r="D48" s="1">
        <f>E48-C48</f>
        <v>-650000</v>
      </c>
      <c r="E48" s="1">
        <v>2850000</v>
      </c>
    </row>
    <row r="49" spans="2:5" x14ac:dyDescent="0.3">
      <c r="B49" t="s">
        <v>167</v>
      </c>
      <c r="C49" s="3">
        <v>540000</v>
      </c>
      <c r="D49" s="3">
        <f t="shared" ref="D49" si="3">E49-C49</f>
        <v>-235000</v>
      </c>
      <c r="E49" s="3">
        <v>305000</v>
      </c>
    </row>
    <row r="50" spans="2:5" x14ac:dyDescent="0.3">
      <c r="C50" s="5">
        <f>SUM(C44:C49)</f>
        <v>4271832</v>
      </c>
      <c r="D50" s="5">
        <f>SUM(D44:D49)</f>
        <v>-941681</v>
      </c>
      <c r="E50" s="5">
        <f>SUM(E44:E49)</f>
        <v>3330151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888F-BBCE-45ED-B275-F30F18CF815D}">
  <dimension ref="A1:I39"/>
  <sheetViews>
    <sheetView tabSelected="1" topLeftCell="A16" workbookViewId="0">
      <selection activeCell="E43" sqref="E43"/>
    </sheetView>
  </sheetViews>
  <sheetFormatPr defaultRowHeight="14.4" x14ac:dyDescent="0.3"/>
  <cols>
    <col min="2" max="2" width="34.44140625" customWidth="1"/>
    <col min="3" max="5" width="21.44140625" customWidth="1"/>
    <col min="9" max="9" width="9.5546875" bestFit="1" customWidth="1"/>
  </cols>
  <sheetData>
    <row r="1" spans="1:5" x14ac:dyDescent="0.3">
      <c r="A1" t="s">
        <v>0</v>
      </c>
      <c r="C1" s="1"/>
      <c r="D1" s="1"/>
      <c r="E1" s="1"/>
    </row>
    <row r="2" spans="1:5" x14ac:dyDescent="0.3">
      <c r="A2" t="s">
        <v>1</v>
      </c>
      <c r="C2" s="1"/>
      <c r="D2" s="1"/>
      <c r="E2" s="1"/>
    </row>
    <row r="3" spans="1:5" x14ac:dyDescent="0.3">
      <c r="A3" t="s">
        <v>120</v>
      </c>
      <c r="C3" s="1"/>
      <c r="D3" s="1"/>
      <c r="E3" s="1"/>
    </row>
    <row r="4" spans="1:5" x14ac:dyDescent="0.3">
      <c r="C4" s="1"/>
      <c r="D4" s="1"/>
      <c r="E4" s="1"/>
    </row>
    <row r="5" spans="1:5" x14ac:dyDescent="0.3">
      <c r="C5" s="1"/>
      <c r="D5" s="1"/>
      <c r="E5" s="1"/>
    </row>
    <row r="6" spans="1:5" ht="16.2" x14ac:dyDescent="0.45">
      <c r="C6" s="4" t="s">
        <v>3</v>
      </c>
      <c r="D6" s="4" t="s">
        <v>4</v>
      </c>
      <c r="E6" s="4" t="s">
        <v>1</v>
      </c>
    </row>
    <row r="7" spans="1:5" x14ac:dyDescent="0.3">
      <c r="A7" t="s">
        <v>121</v>
      </c>
      <c r="C7" s="2"/>
      <c r="D7" s="2"/>
      <c r="E7" s="2"/>
    </row>
    <row r="8" spans="1:5" x14ac:dyDescent="0.3">
      <c r="B8" t="s">
        <v>122</v>
      </c>
      <c r="C8" s="6">
        <v>260000</v>
      </c>
      <c r="D8" s="1">
        <f t="shared" ref="D8:D11" si="0">E8-C8</f>
        <v>-143000</v>
      </c>
      <c r="E8" s="6">
        <v>117000</v>
      </c>
    </row>
    <row r="9" spans="1:5" x14ac:dyDescent="0.3">
      <c r="B9" t="s">
        <v>25</v>
      </c>
      <c r="C9" s="6">
        <v>1200</v>
      </c>
      <c r="D9" s="1">
        <f t="shared" si="0"/>
        <v>-700</v>
      </c>
      <c r="E9" s="6">
        <v>500</v>
      </c>
    </row>
    <row r="10" spans="1:5" x14ac:dyDescent="0.3">
      <c r="B10" t="s">
        <v>123</v>
      </c>
      <c r="C10" s="6">
        <v>25000</v>
      </c>
      <c r="D10" s="1">
        <f t="shared" si="0"/>
        <v>-15000</v>
      </c>
      <c r="E10" s="6">
        <v>10000</v>
      </c>
    </row>
    <row r="11" spans="1:5" x14ac:dyDescent="0.3">
      <c r="B11" t="s">
        <v>124</v>
      </c>
      <c r="C11" s="3">
        <v>35000</v>
      </c>
      <c r="D11" s="3">
        <f t="shared" si="0"/>
        <v>-35000</v>
      </c>
      <c r="E11" s="3">
        <v>0</v>
      </c>
    </row>
    <row r="12" spans="1:5" x14ac:dyDescent="0.3">
      <c r="C12" s="1">
        <f>SUM(C8:C11)</f>
        <v>321200</v>
      </c>
      <c r="D12" s="1">
        <f>SUM(D8:D11)</f>
        <v>-193700</v>
      </c>
      <c r="E12" s="1">
        <f>SUM(E8:E11)</f>
        <v>127500</v>
      </c>
    </row>
    <row r="13" spans="1:5" x14ac:dyDescent="0.3">
      <c r="C13" s="1"/>
      <c r="D13" s="1"/>
      <c r="E13" s="1"/>
    </row>
    <row r="14" spans="1:5" x14ac:dyDescent="0.3">
      <c r="A14" t="s">
        <v>125</v>
      </c>
      <c r="C14" s="1"/>
      <c r="D14" s="1"/>
      <c r="E14" s="1"/>
    </row>
    <row r="15" spans="1:5" x14ac:dyDescent="0.3">
      <c r="B15" t="s">
        <v>126</v>
      </c>
      <c r="C15" s="1">
        <v>11750</v>
      </c>
      <c r="D15" s="1">
        <f t="shared" ref="D15:D38" si="1">E15-C15</f>
        <v>-10000</v>
      </c>
      <c r="E15" s="1">
        <v>1750</v>
      </c>
    </row>
    <row r="16" spans="1:5" x14ac:dyDescent="0.3">
      <c r="B16" t="s">
        <v>42</v>
      </c>
      <c r="C16" s="1">
        <v>500</v>
      </c>
      <c r="D16" s="1">
        <f t="shared" si="1"/>
        <v>-457</v>
      </c>
      <c r="E16" s="1">
        <v>43</v>
      </c>
    </row>
    <row r="17" spans="2:5" x14ac:dyDescent="0.3">
      <c r="B17" t="s">
        <v>85</v>
      </c>
      <c r="C17" s="1">
        <v>1000</v>
      </c>
      <c r="D17" s="1">
        <f t="shared" si="1"/>
        <v>-661</v>
      </c>
      <c r="E17" s="1">
        <v>339</v>
      </c>
    </row>
    <row r="18" spans="2:5" x14ac:dyDescent="0.3">
      <c r="B18" t="s">
        <v>108</v>
      </c>
      <c r="C18" s="1">
        <v>15000</v>
      </c>
      <c r="D18" s="1">
        <f t="shared" si="1"/>
        <v>-9245</v>
      </c>
      <c r="E18" s="1">
        <v>5755</v>
      </c>
    </row>
    <row r="19" spans="2:5" x14ac:dyDescent="0.3">
      <c r="B19" t="s">
        <v>127</v>
      </c>
      <c r="C19" s="1">
        <v>5000</v>
      </c>
      <c r="D19" s="1">
        <f t="shared" si="1"/>
        <v>-2813</v>
      </c>
      <c r="E19" s="1">
        <v>2187</v>
      </c>
    </row>
    <row r="20" spans="2:5" x14ac:dyDescent="0.3">
      <c r="B20" t="s">
        <v>128</v>
      </c>
      <c r="C20" s="1">
        <v>20000</v>
      </c>
      <c r="D20" s="1">
        <f t="shared" si="1"/>
        <v>-5000</v>
      </c>
      <c r="E20" s="1">
        <v>15000</v>
      </c>
    </row>
    <row r="21" spans="2:5" x14ac:dyDescent="0.3">
      <c r="B21" t="s">
        <v>129</v>
      </c>
      <c r="C21" s="1">
        <v>2000</v>
      </c>
      <c r="D21" s="1">
        <f t="shared" si="1"/>
        <v>-400</v>
      </c>
      <c r="E21" s="1">
        <v>1600</v>
      </c>
    </row>
    <row r="22" spans="2:5" x14ac:dyDescent="0.3">
      <c r="B22" t="s">
        <v>130</v>
      </c>
      <c r="C22" s="1">
        <v>1300</v>
      </c>
      <c r="D22" s="1">
        <f t="shared" si="1"/>
        <v>-500</v>
      </c>
      <c r="E22" s="1">
        <v>800</v>
      </c>
    </row>
    <row r="23" spans="2:5" x14ac:dyDescent="0.3">
      <c r="B23" t="s">
        <v>138</v>
      </c>
      <c r="C23" s="1">
        <v>25000</v>
      </c>
      <c r="D23" s="1">
        <f t="shared" si="1"/>
        <v>-25000</v>
      </c>
      <c r="E23" s="1">
        <v>0</v>
      </c>
    </row>
    <row r="24" spans="2:5" x14ac:dyDescent="0.3">
      <c r="B24" t="s">
        <v>133</v>
      </c>
      <c r="C24" s="1">
        <v>5000</v>
      </c>
      <c r="D24" s="1">
        <f t="shared" si="1"/>
        <v>-3000</v>
      </c>
      <c r="E24" s="1">
        <v>2000</v>
      </c>
    </row>
    <row r="25" spans="2:5" x14ac:dyDescent="0.3">
      <c r="B25" t="s">
        <v>131</v>
      </c>
      <c r="C25" s="1">
        <v>2400</v>
      </c>
      <c r="D25" s="1">
        <f t="shared" si="1"/>
        <v>-2400</v>
      </c>
      <c r="E25" s="1">
        <v>0</v>
      </c>
    </row>
    <row r="26" spans="2:5" x14ac:dyDescent="0.3">
      <c r="B26" t="s">
        <v>134</v>
      </c>
      <c r="C26" s="1">
        <v>6000</v>
      </c>
      <c r="D26" s="1">
        <f t="shared" si="1"/>
        <v>-3000</v>
      </c>
      <c r="E26" s="1">
        <v>3000</v>
      </c>
    </row>
    <row r="27" spans="2:5" x14ac:dyDescent="0.3">
      <c r="B27" t="s">
        <v>132</v>
      </c>
      <c r="C27" s="1">
        <v>12000</v>
      </c>
      <c r="D27" s="1">
        <f t="shared" si="1"/>
        <v>-12000</v>
      </c>
      <c r="E27" s="1">
        <v>0</v>
      </c>
    </row>
    <row r="28" spans="2:5" x14ac:dyDescent="0.3">
      <c r="B28" t="s">
        <v>136</v>
      </c>
      <c r="C28" s="1">
        <v>6000</v>
      </c>
      <c r="D28" s="1">
        <f t="shared" si="1"/>
        <v>-6000</v>
      </c>
      <c r="E28" s="1">
        <v>0</v>
      </c>
    </row>
    <row r="29" spans="2:5" x14ac:dyDescent="0.3">
      <c r="B29" t="s">
        <v>135</v>
      </c>
      <c r="C29" s="1">
        <v>5000</v>
      </c>
      <c r="D29" s="1">
        <f t="shared" si="1"/>
        <v>-4000</v>
      </c>
      <c r="E29" s="1">
        <v>1000</v>
      </c>
    </row>
    <row r="30" spans="2:5" x14ac:dyDescent="0.3">
      <c r="B30" t="s">
        <v>137</v>
      </c>
      <c r="C30" s="1">
        <v>1800</v>
      </c>
      <c r="D30" s="1">
        <f t="shared" si="1"/>
        <v>-1100</v>
      </c>
      <c r="E30" s="1">
        <v>700</v>
      </c>
    </row>
    <row r="31" spans="2:5" x14ac:dyDescent="0.3">
      <c r="B31" t="s">
        <v>139</v>
      </c>
      <c r="C31" s="1">
        <v>1000</v>
      </c>
      <c r="D31" s="1">
        <f t="shared" si="1"/>
        <v>-1000</v>
      </c>
      <c r="E31" s="1">
        <v>0</v>
      </c>
    </row>
    <row r="32" spans="2:5" x14ac:dyDescent="0.3">
      <c r="B32" t="s">
        <v>140</v>
      </c>
      <c r="C32" s="1">
        <v>8000</v>
      </c>
      <c r="D32" s="1">
        <f t="shared" si="1"/>
        <v>-8000</v>
      </c>
      <c r="E32" s="1">
        <v>0</v>
      </c>
    </row>
    <row r="33" spans="2:9" x14ac:dyDescent="0.3">
      <c r="B33" t="s">
        <v>141</v>
      </c>
      <c r="C33" s="1">
        <v>4000</v>
      </c>
      <c r="D33" s="1">
        <f t="shared" si="1"/>
        <v>-413</v>
      </c>
      <c r="E33" s="1">
        <v>3587</v>
      </c>
      <c r="I33" s="5"/>
    </row>
    <row r="34" spans="2:9" x14ac:dyDescent="0.3">
      <c r="B34" t="s">
        <v>142</v>
      </c>
      <c r="C34" s="1">
        <v>5000</v>
      </c>
      <c r="D34" s="1">
        <f t="shared" si="1"/>
        <v>-4000</v>
      </c>
      <c r="E34" s="1">
        <v>1000</v>
      </c>
    </row>
    <row r="35" spans="2:9" x14ac:dyDescent="0.3">
      <c r="B35" t="s">
        <v>143</v>
      </c>
      <c r="C35" s="1">
        <v>5000</v>
      </c>
      <c r="D35" s="1">
        <f t="shared" si="1"/>
        <v>-5000</v>
      </c>
      <c r="E35" s="1">
        <v>0</v>
      </c>
    </row>
    <row r="36" spans="2:9" x14ac:dyDescent="0.3">
      <c r="B36" t="s">
        <v>144</v>
      </c>
      <c r="C36" s="1">
        <v>4000</v>
      </c>
      <c r="D36" s="1">
        <f t="shared" si="1"/>
        <v>-4000</v>
      </c>
      <c r="E36" s="1">
        <v>0</v>
      </c>
    </row>
    <row r="37" spans="2:9" x14ac:dyDescent="0.3">
      <c r="B37" t="s">
        <v>145</v>
      </c>
      <c r="C37" s="1">
        <v>14000</v>
      </c>
      <c r="D37" s="1">
        <f t="shared" si="1"/>
        <v>-9000</v>
      </c>
      <c r="E37" s="1">
        <v>5000</v>
      </c>
    </row>
    <row r="38" spans="2:9" x14ac:dyDescent="0.3">
      <c r="B38" t="s">
        <v>146</v>
      </c>
      <c r="C38" s="3">
        <v>60000</v>
      </c>
      <c r="D38" s="3">
        <f t="shared" si="1"/>
        <v>-50000</v>
      </c>
      <c r="E38" s="3">
        <v>10000</v>
      </c>
    </row>
    <row r="39" spans="2:9" x14ac:dyDescent="0.3">
      <c r="C39" s="5">
        <f>SUM(C15:C38)</f>
        <v>220750</v>
      </c>
      <c r="D39" s="5">
        <f>SUM(D15:D38)</f>
        <v>-166989</v>
      </c>
      <c r="E39" s="5">
        <f>SUM(E15:E38)</f>
        <v>53761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4D68C-3BAD-4AA5-B3CE-72BBAD130498}">
  <dimension ref="A1:E35"/>
  <sheetViews>
    <sheetView topLeftCell="A16" workbookViewId="0">
      <selection activeCell="D40" sqref="D40"/>
    </sheetView>
  </sheetViews>
  <sheetFormatPr defaultRowHeight="14.4" x14ac:dyDescent="0.3"/>
  <cols>
    <col min="2" max="2" width="34.44140625" customWidth="1"/>
    <col min="3" max="5" width="21.44140625" customWidth="1"/>
  </cols>
  <sheetData>
    <row r="1" spans="1:5" x14ac:dyDescent="0.3">
      <c r="A1" t="s">
        <v>0</v>
      </c>
      <c r="C1" s="1"/>
      <c r="D1" s="1"/>
      <c r="E1" s="1"/>
    </row>
    <row r="2" spans="1:5" x14ac:dyDescent="0.3">
      <c r="A2" t="s">
        <v>1</v>
      </c>
      <c r="C2" s="1"/>
      <c r="D2" s="1"/>
      <c r="E2" s="1"/>
    </row>
    <row r="3" spans="1:5" x14ac:dyDescent="0.3">
      <c r="A3" t="s">
        <v>88</v>
      </c>
      <c r="C3" s="1"/>
      <c r="D3" s="1"/>
      <c r="E3" s="1"/>
    </row>
    <row r="4" spans="1:5" x14ac:dyDescent="0.3">
      <c r="C4" s="1"/>
      <c r="D4" s="1"/>
      <c r="E4" s="1"/>
    </row>
    <row r="5" spans="1:5" x14ac:dyDescent="0.3">
      <c r="C5" s="1"/>
      <c r="D5" s="1"/>
      <c r="E5" s="1"/>
    </row>
    <row r="6" spans="1:5" ht="16.2" x14ac:dyDescent="0.45">
      <c r="C6" s="4" t="s">
        <v>3</v>
      </c>
      <c r="D6" s="4" t="s">
        <v>4</v>
      </c>
      <c r="E6" s="4" t="s">
        <v>1</v>
      </c>
    </row>
    <row r="7" spans="1:5" x14ac:dyDescent="0.3">
      <c r="A7" t="s">
        <v>90</v>
      </c>
      <c r="C7" s="2"/>
      <c r="D7" s="2"/>
      <c r="E7" s="2"/>
    </row>
    <row r="8" spans="1:5" x14ac:dyDescent="0.3">
      <c r="B8" t="s">
        <v>124</v>
      </c>
      <c r="C8" s="2">
        <v>2134400</v>
      </c>
      <c r="D8" s="2">
        <f>E8-C8</f>
        <v>30000</v>
      </c>
      <c r="E8" s="2">
        <v>2164400</v>
      </c>
    </row>
    <row r="9" spans="1:5" x14ac:dyDescent="0.3">
      <c r="B9" t="s">
        <v>100</v>
      </c>
      <c r="C9" s="3">
        <v>200000</v>
      </c>
      <c r="D9" s="3">
        <f t="shared" ref="D9" si="0">E9-C9</f>
        <v>-40000</v>
      </c>
      <c r="E9" s="3">
        <v>160000</v>
      </c>
    </row>
    <row r="10" spans="1:5" x14ac:dyDescent="0.3">
      <c r="C10" s="1">
        <f>SUM(C8:C9)</f>
        <v>2334400</v>
      </c>
      <c r="D10" s="1">
        <f>SUM(D8:D9)</f>
        <v>-10000</v>
      </c>
      <c r="E10" s="1">
        <f>SUM(E8:E9)</f>
        <v>2324400</v>
      </c>
    </row>
    <row r="11" spans="1:5" x14ac:dyDescent="0.3">
      <c r="C11" s="1"/>
      <c r="D11" s="1"/>
      <c r="E11" s="1"/>
    </row>
    <row r="12" spans="1:5" x14ac:dyDescent="0.3">
      <c r="A12" t="s">
        <v>91</v>
      </c>
      <c r="C12" s="1"/>
      <c r="D12" s="1"/>
      <c r="E12" s="1"/>
    </row>
    <row r="13" spans="1:5" x14ac:dyDescent="0.3">
      <c r="B13" t="s">
        <v>60</v>
      </c>
      <c r="C13" s="1">
        <v>9000</v>
      </c>
      <c r="D13" s="1">
        <f t="shared" ref="D13:D33" si="1">E13-C13</f>
        <v>-5000</v>
      </c>
      <c r="E13" s="1">
        <v>4000</v>
      </c>
    </row>
    <row r="14" spans="1:5" x14ac:dyDescent="0.3">
      <c r="B14" t="s">
        <v>92</v>
      </c>
      <c r="C14" s="1">
        <v>500</v>
      </c>
      <c r="D14" s="1">
        <f t="shared" si="1"/>
        <v>-500</v>
      </c>
      <c r="E14" s="1">
        <v>0</v>
      </c>
    </row>
    <row r="15" spans="1:5" x14ac:dyDescent="0.3">
      <c r="B15" t="s">
        <v>46</v>
      </c>
      <c r="C15" s="1">
        <v>4000</v>
      </c>
      <c r="D15" s="1">
        <f t="shared" si="1"/>
        <v>-2000</v>
      </c>
      <c r="E15" s="1">
        <v>2000</v>
      </c>
    </row>
    <row r="16" spans="1:5" x14ac:dyDescent="0.3">
      <c r="B16" t="s">
        <v>64</v>
      </c>
      <c r="C16" s="1">
        <v>4500</v>
      </c>
      <c r="D16" s="1">
        <f t="shared" si="1"/>
        <v>-500</v>
      </c>
      <c r="E16" s="1">
        <v>4000</v>
      </c>
    </row>
    <row r="17" spans="2:5" x14ac:dyDescent="0.3">
      <c r="B17" t="s">
        <v>65</v>
      </c>
      <c r="C17" s="1">
        <v>1000</v>
      </c>
      <c r="D17" s="1">
        <f t="shared" si="1"/>
        <v>-500</v>
      </c>
      <c r="E17" s="1">
        <v>500</v>
      </c>
    </row>
    <row r="18" spans="2:5" x14ac:dyDescent="0.3">
      <c r="B18" t="s">
        <v>28</v>
      </c>
      <c r="C18" s="1">
        <v>1000</v>
      </c>
      <c r="D18" s="1">
        <f t="shared" si="1"/>
        <v>-500</v>
      </c>
      <c r="E18" s="1">
        <v>500</v>
      </c>
    </row>
    <row r="19" spans="2:5" x14ac:dyDescent="0.3">
      <c r="B19" t="s">
        <v>40</v>
      </c>
      <c r="C19" s="1">
        <v>100</v>
      </c>
      <c r="D19" s="1">
        <f t="shared" si="1"/>
        <v>-25</v>
      </c>
      <c r="E19" s="1">
        <v>75</v>
      </c>
    </row>
    <row r="20" spans="2:5" x14ac:dyDescent="0.3">
      <c r="B20" t="s">
        <v>30</v>
      </c>
      <c r="C20" s="1">
        <v>400</v>
      </c>
      <c r="D20" s="1">
        <f t="shared" si="1"/>
        <v>-100</v>
      </c>
      <c r="E20" s="1">
        <v>300</v>
      </c>
    </row>
    <row r="21" spans="2:5" x14ac:dyDescent="0.3">
      <c r="B21" t="s">
        <v>93</v>
      </c>
      <c r="C21" s="1">
        <v>300</v>
      </c>
      <c r="D21" s="1">
        <f t="shared" si="1"/>
        <v>-100</v>
      </c>
      <c r="E21" s="1">
        <v>200</v>
      </c>
    </row>
    <row r="22" spans="2:5" x14ac:dyDescent="0.3">
      <c r="B22" t="s">
        <v>42</v>
      </c>
      <c r="C22" s="1">
        <v>1100</v>
      </c>
      <c r="D22" s="1">
        <f t="shared" si="1"/>
        <v>-600</v>
      </c>
      <c r="E22" s="1">
        <v>500</v>
      </c>
    </row>
    <row r="23" spans="2:5" x14ac:dyDescent="0.3">
      <c r="B23" t="s">
        <v>43</v>
      </c>
      <c r="C23" s="1">
        <v>500</v>
      </c>
      <c r="D23" s="1">
        <f t="shared" si="1"/>
        <v>-500</v>
      </c>
      <c r="E23" s="1">
        <v>0</v>
      </c>
    </row>
    <row r="24" spans="2:5" x14ac:dyDescent="0.3">
      <c r="B24" t="s">
        <v>85</v>
      </c>
      <c r="C24" s="1">
        <v>1000</v>
      </c>
      <c r="D24" s="1">
        <f t="shared" si="1"/>
        <v>-500</v>
      </c>
      <c r="E24" s="1">
        <v>500</v>
      </c>
    </row>
    <row r="25" spans="2:5" x14ac:dyDescent="0.3">
      <c r="B25" t="s">
        <v>49</v>
      </c>
      <c r="C25" s="1">
        <v>15000</v>
      </c>
      <c r="D25" s="1">
        <f t="shared" si="1"/>
        <v>-3000</v>
      </c>
      <c r="E25" s="1">
        <v>12000</v>
      </c>
    </row>
    <row r="26" spans="2:5" x14ac:dyDescent="0.3">
      <c r="B26" t="s">
        <v>94</v>
      </c>
      <c r="C26" s="1">
        <v>1000</v>
      </c>
      <c r="D26" s="1">
        <f t="shared" si="1"/>
        <v>-250</v>
      </c>
      <c r="E26" s="1">
        <v>750</v>
      </c>
    </row>
    <row r="27" spans="2:5" x14ac:dyDescent="0.3">
      <c r="B27" t="s">
        <v>95</v>
      </c>
      <c r="C27" s="1">
        <v>1500</v>
      </c>
      <c r="D27" s="1">
        <f t="shared" si="1"/>
        <v>-200</v>
      </c>
      <c r="E27" s="1">
        <v>1300</v>
      </c>
    </row>
    <row r="28" spans="2:5" x14ac:dyDescent="0.3">
      <c r="B28" t="s">
        <v>44</v>
      </c>
      <c r="C28" s="1">
        <v>600</v>
      </c>
      <c r="D28" s="1">
        <f t="shared" si="1"/>
        <v>-100</v>
      </c>
      <c r="E28" s="1">
        <v>500</v>
      </c>
    </row>
    <row r="29" spans="2:5" x14ac:dyDescent="0.3">
      <c r="B29" t="s">
        <v>73</v>
      </c>
      <c r="C29" s="1">
        <v>800</v>
      </c>
      <c r="D29" s="1">
        <f t="shared" si="1"/>
        <v>-200</v>
      </c>
      <c r="E29" s="1">
        <v>600</v>
      </c>
    </row>
    <row r="30" spans="2:5" x14ac:dyDescent="0.3">
      <c r="B30" t="s">
        <v>96</v>
      </c>
      <c r="C30" s="1">
        <v>300</v>
      </c>
      <c r="D30" s="1">
        <f t="shared" si="1"/>
        <v>-100</v>
      </c>
      <c r="E30" s="1">
        <v>200</v>
      </c>
    </row>
    <row r="31" spans="2:5" x14ac:dyDescent="0.3">
      <c r="B31" t="s">
        <v>97</v>
      </c>
      <c r="C31" s="1">
        <v>4500</v>
      </c>
      <c r="D31" s="1">
        <f t="shared" si="1"/>
        <v>-500</v>
      </c>
      <c r="E31" s="1">
        <v>4000</v>
      </c>
    </row>
    <row r="32" spans="2:5" x14ac:dyDescent="0.3">
      <c r="B32" t="s">
        <v>98</v>
      </c>
      <c r="C32" s="1">
        <v>175000</v>
      </c>
      <c r="D32" s="1">
        <f t="shared" si="1"/>
        <v>-25000</v>
      </c>
      <c r="E32" s="1">
        <v>150000</v>
      </c>
    </row>
    <row r="33" spans="2:5" x14ac:dyDescent="0.3">
      <c r="B33" t="s">
        <v>99</v>
      </c>
      <c r="C33" s="6">
        <v>2500</v>
      </c>
      <c r="D33" s="6">
        <f t="shared" si="1"/>
        <v>-500</v>
      </c>
      <c r="E33" s="6">
        <v>2000</v>
      </c>
    </row>
    <row r="34" spans="2:5" x14ac:dyDescent="0.3">
      <c r="B34" t="s">
        <v>174</v>
      </c>
      <c r="C34" s="3">
        <v>2105817</v>
      </c>
      <c r="D34" s="3">
        <v>-65000</v>
      </c>
      <c r="E34" s="3">
        <v>2040817</v>
      </c>
    </row>
    <row r="35" spans="2:5" x14ac:dyDescent="0.3">
      <c r="C35" s="5">
        <f>SUM(C13:C34)</f>
        <v>2330417</v>
      </c>
      <c r="D35" s="5">
        <f>SUM(D13:D34)</f>
        <v>-105675</v>
      </c>
      <c r="E35" s="5">
        <f>SUM(E13:E34)</f>
        <v>2224742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51471-03E5-4B85-BC6F-A29861DD0E44}">
  <dimension ref="A1:E16"/>
  <sheetViews>
    <sheetView workbookViewId="0">
      <selection activeCell="E16" sqref="E16"/>
    </sheetView>
  </sheetViews>
  <sheetFormatPr defaultRowHeight="14.4" x14ac:dyDescent="0.3"/>
  <cols>
    <col min="2" max="2" width="34.44140625" customWidth="1"/>
    <col min="3" max="5" width="21.44140625" customWidth="1"/>
  </cols>
  <sheetData>
    <row r="1" spans="1:5" x14ac:dyDescent="0.3">
      <c r="A1" t="s">
        <v>0</v>
      </c>
      <c r="C1" s="1"/>
      <c r="D1" s="1"/>
      <c r="E1" s="1"/>
    </row>
    <row r="2" spans="1:5" x14ac:dyDescent="0.3">
      <c r="A2" t="s">
        <v>1</v>
      </c>
      <c r="C2" s="1"/>
      <c r="D2" s="1"/>
      <c r="E2" s="1"/>
    </row>
    <row r="3" spans="1:5" x14ac:dyDescent="0.3">
      <c r="A3" t="s">
        <v>113</v>
      </c>
      <c r="C3" s="1"/>
      <c r="D3" s="1"/>
      <c r="E3" s="1"/>
    </row>
    <row r="4" spans="1:5" x14ac:dyDescent="0.3">
      <c r="C4" s="1"/>
      <c r="D4" s="1"/>
      <c r="E4" s="1"/>
    </row>
    <row r="5" spans="1:5" x14ac:dyDescent="0.3">
      <c r="C5" s="1"/>
      <c r="D5" s="1"/>
      <c r="E5" s="1"/>
    </row>
    <row r="6" spans="1:5" x14ac:dyDescent="0.3">
      <c r="A6" t="s">
        <v>114</v>
      </c>
      <c r="C6" s="1"/>
      <c r="D6" s="1"/>
      <c r="E6" s="1"/>
    </row>
    <row r="7" spans="1:5" x14ac:dyDescent="0.3">
      <c r="B7" t="s">
        <v>64</v>
      </c>
      <c r="C7" s="1">
        <v>3000</v>
      </c>
      <c r="D7" s="1">
        <f t="shared" ref="D7:D14" si="0">E7-C7</f>
        <v>-1000</v>
      </c>
      <c r="E7" s="1">
        <v>2000</v>
      </c>
    </row>
    <row r="8" spans="1:5" x14ac:dyDescent="0.3">
      <c r="B8" t="s">
        <v>82</v>
      </c>
      <c r="C8" s="1">
        <v>100000</v>
      </c>
      <c r="D8" s="1">
        <f t="shared" si="0"/>
        <v>-40000</v>
      </c>
      <c r="E8" s="1">
        <v>60000</v>
      </c>
    </row>
    <row r="9" spans="1:5" x14ac:dyDescent="0.3">
      <c r="B9" t="s">
        <v>115</v>
      </c>
      <c r="C9" s="1">
        <v>35000</v>
      </c>
      <c r="D9" s="1">
        <f t="shared" si="0"/>
        <v>-15000</v>
      </c>
      <c r="E9" s="1">
        <v>20000</v>
      </c>
    </row>
    <row r="10" spans="1:5" x14ac:dyDescent="0.3">
      <c r="B10" t="s">
        <v>116</v>
      </c>
      <c r="C10" s="1">
        <v>10000</v>
      </c>
      <c r="D10" s="1">
        <f t="shared" si="0"/>
        <v>-5000</v>
      </c>
      <c r="E10" s="1">
        <v>5000</v>
      </c>
    </row>
    <row r="11" spans="1:5" x14ac:dyDescent="0.3">
      <c r="B11" t="s">
        <v>117</v>
      </c>
      <c r="C11" s="1">
        <v>75000</v>
      </c>
      <c r="D11" s="1">
        <f t="shared" si="0"/>
        <v>-12500</v>
      </c>
      <c r="E11" s="1">
        <v>62500</v>
      </c>
    </row>
    <row r="12" spans="1:5" x14ac:dyDescent="0.3">
      <c r="B12" t="s">
        <v>118</v>
      </c>
      <c r="C12" s="1">
        <v>24000</v>
      </c>
      <c r="D12" s="1">
        <f t="shared" si="0"/>
        <v>-1000</v>
      </c>
      <c r="E12" s="1">
        <v>23000</v>
      </c>
    </row>
    <row r="13" spans="1:5" x14ac:dyDescent="0.3">
      <c r="B13" t="s">
        <v>42</v>
      </c>
      <c r="C13" s="1">
        <v>20100</v>
      </c>
      <c r="D13" s="1">
        <f t="shared" si="0"/>
        <v>-18100</v>
      </c>
      <c r="E13" s="1">
        <v>2000</v>
      </c>
    </row>
    <row r="14" spans="1:5" x14ac:dyDescent="0.3">
      <c r="B14" t="s">
        <v>79</v>
      </c>
      <c r="C14" s="1">
        <v>2000</v>
      </c>
      <c r="D14" s="1">
        <f t="shared" si="0"/>
        <v>-1000</v>
      </c>
      <c r="E14" s="1">
        <v>1000</v>
      </c>
    </row>
    <row r="15" spans="1:5" x14ac:dyDescent="0.3">
      <c r="B15" t="s">
        <v>119</v>
      </c>
      <c r="C15" s="3">
        <v>540000</v>
      </c>
      <c r="D15" s="3">
        <v>-420000</v>
      </c>
      <c r="E15" s="3">
        <v>120000</v>
      </c>
    </row>
    <row r="16" spans="1:5" x14ac:dyDescent="0.3">
      <c r="C16" s="5">
        <f>SUM(C7:C15)</f>
        <v>809100</v>
      </c>
      <c r="D16" s="5">
        <f>SUM(D7:D15)</f>
        <v>-513600</v>
      </c>
      <c r="E16" s="5">
        <f>SUM(E7:E15)</f>
        <v>295500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3B790-C00C-4C54-9B85-40CAA36700EE}">
  <dimension ref="A1:E26"/>
  <sheetViews>
    <sheetView workbookViewId="0">
      <selection activeCell="K16" sqref="K16"/>
    </sheetView>
  </sheetViews>
  <sheetFormatPr defaultRowHeight="14.4" x14ac:dyDescent="0.3"/>
  <cols>
    <col min="2" max="2" width="34.44140625" customWidth="1"/>
    <col min="3" max="5" width="21.44140625" customWidth="1"/>
  </cols>
  <sheetData>
    <row r="1" spans="1:5" x14ac:dyDescent="0.3">
      <c r="A1" t="s">
        <v>0</v>
      </c>
      <c r="C1" s="1"/>
      <c r="D1" s="1"/>
      <c r="E1" s="1"/>
    </row>
    <row r="2" spans="1:5" x14ac:dyDescent="0.3">
      <c r="A2" t="s">
        <v>1</v>
      </c>
      <c r="C2" s="1"/>
      <c r="D2" s="1"/>
      <c r="E2" s="1"/>
    </row>
    <row r="3" spans="1:5" x14ac:dyDescent="0.3">
      <c r="A3" t="s">
        <v>101</v>
      </c>
      <c r="C3" s="1"/>
      <c r="D3" s="1"/>
      <c r="E3" s="1"/>
    </row>
    <row r="4" spans="1:5" x14ac:dyDescent="0.3">
      <c r="C4" s="1"/>
      <c r="D4" s="1"/>
      <c r="E4" s="1"/>
    </row>
    <row r="5" spans="1:5" x14ac:dyDescent="0.3">
      <c r="C5" s="1"/>
      <c r="D5" s="1"/>
      <c r="E5" s="1"/>
    </row>
    <row r="6" spans="1:5" ht="16.2" x14ac:dyDescent="0.45">
      <c r="C6" s="4" t="s">
        <v>3</v>
      </c>
      <c r="D6" s="4" t="s">
        <v>4</v>
      </c>
      <c r="E6" s="4" t="s">
        <v>1</v>
      </c>
    </row>
    <row r="7" spans="1:5" x14ac:dyDescent="0.3">
      <c r="A7" t="s">
        <v>102</v>
      </c>
      <c r="C7" s="2"/>
      <c r="D7" s="2"/>
      <c r="E7" s="2"/>
    </row>
    <row r="8" spans="1:5" x14ac:dyDescent="0.3">
      <c r="B8" t="s">
        <v>103</v>
      </c>
      <c r="C8" s="2">
        <v>99000</v>
      </c>
      <c r="D8" s="1">
        <f t="shared" ref="D8:D13" si="0">E8-C8</f>
        <v>-13200</v>
      </c>
      <c r="E8" s="2">
        <v>85800</v>
      </c>
    </row>
    <row r="9" spans="1:5" x14ac:dyDescent="0.3">
      <c r="B9" t="s">
        <v>104</v>
      </c>
      <c r="C9" s="2">
        <v>35000</v>
      </c>
      <c r="D9" s="1">
        <f t="shared" si="0"/>
        <v>-3500</v>
      </c>
      <c r="E9" s="2">
        <v>31500</v>
      </c>
    </row>
    <row r="10" spans="1:5" x14ac:dyDescent="0.3">
      <c r="B10" t="s">
        <v>105</v>
      </c>
      <c r="C10" s="2">
        <v>41000</v>
      </c>
      <c r="D10" s="1">
        <f t="shared" si="0"/>
        <v>-8300</v>
      </c>
      <c r="E10" s="2">
        <v>32700</v>
      </c>
    </row>
    <row r="11" spans="1:5" x14ac:dyDescent="0.3">
      <c r="B11" t="s">
        <v>25</v>
      </c>
      <c r="C11" s="2">
        <v>750</v>
      </c>
      <c r="D11" s="1">
        <f t="shared" si="0"/>
        <v>-75</v>
      </c>
      <c r="E11" s="2">
        <v>675</v>
      </c>
    </row>
    <row r="12" spans="1:5" x14ac:dyDescent="0.3">
      <c r="B12" t="s">
        <v>106</v>
      </c>
      <c r="C12" s="2">
        <v>20000</v>
      </c>
      <c r="D12" s="1">
        <f t="shared" si="0"/>
        <v>-2000</v>
      </c>
      <c r="E12" s="2">
        <v>18000</v>
      </c>
    </row>
    <row r="13" spans="1:5" x14ac:dyDescent="0.3">
      <c r="B13" t="s">
        <v>107</v>
      </c>
      <c r="C13" s="2">
        <v>78500</v>
      </c>
      <c r="D13" s="1">
        <f t="shared" si="0"/>
        <v>-350</v>
      </c>
      <c r="E13" s="2">
        <v>78150</v>
      </c>
    </row>
    <row r="14" spans="1:5" x14ac:dyDescent="0.3">
      <c r="B14" t="s">
        <v>108</v>
      </c>
      <c r="C14" s="3">
        <v>7500</v>
      </c>
      <c r="D14" s="3">
        <f t="shared" ref="D14" si="1">E14-C14</f>
        <v>-750</v>
      </c>
      <c r="E14" s="3">
        <v>6750</v>
      </c>
    </row>
    <row r="15" spans="1:5" x14ac:dyDescent="0.3">
      <c r="C15" s="1">
        <f>SUM(C8:C14)</f>
        <v>281750</v>
      </c>
      <c r="D15" s="1">
        <f>SUM(D8:D14)</f>
        <v>-28175</v>
      </c>
      <c r="E15" s="1">
        <f>SUM(E8:E14)</f>
        <v>253575</v>
      </c>
    </row>
    <row r="16" spans="1:5" x14ac:dyDescent="0.3">
      <c r="C16" s="1"/>
      <c r="D16" s="1"/>
      <c r="E16" s="1"/>
    </row>
    <row r="17" spans="1:5" x14ac:dyDescent="0.3">
      <c r="A17" t="s">
        <v>109</v>
      </c>
      <c r="C17" s="1"/>
      <c r="D17" s="1"/>
      <c r="E17" s="1"/>
    </row>
    <row r="18" spans="1:5" x14ac:dyDescent="0.3">
      <c r="B18" t="s">
        <v>110</v>
      </c>
      <c r="C18" s="1">
        <v>40000</v>
      </c>
      <c r="D18" s="1">
        <f t="shared" ref="D18:D25" si="2">E18-C18</f>
        <v>-5000</v>
      </c>
      <c r="E18" s="1">
        <v>35000</v>
      </c>
    </row>
    <row r="19" spans="1:5" x14ac:dyDescent="0.3">
      <c r="B19" t="s">
        <v>111</v>
      </c>
      <c r="C19" s="1">
        <v>40000</v>
      </c>
      <c r="D19" s="1">
        <f t="shared" si="2"/>
        <v>-5000</v>
      </c>
      <c r="E19" s="1">
        <v>35000</v>
      </c>
    </row>
    <row r="20" spans="1:5" x14ac:dyDescent="0.3">
      <c r="B20" t="s">
        <v>64</v>
      </c>
      <c r="C20" s="1">
        <v>15000</v>
      </c>
      <c r="D20" s="1">
        <f t="shared" si="2"/>
        <v>-3650</v>
      </c>
      <c r="E20" s="1">
        <v>11350</v>
      </c>
    </row>
    <row r="21" spans="1:5" x14ac:dyDescent="0.3">
      <c r="B21" t="s">
        <v>28</v>
      </c>
      <c r="C21" s="1">
        <v>1700</v>
      </c>
      <c r="D21" s="1">
        <f t="shared" si="2"/>
        <v>-1700</v>
      </c>
      <c r="E21" s="1">
        <v>0</v>
      </c>
    </row>
    <row r="22" spans="1:5" x14ac:dyDescent="0.3">
      <c r="B22" t="s">
        <v>112</v>
      </c>
      <c r="C22" s="1">
        <v>500</v>
      </c>
      <c r="D22" s="1">
        <f t="shared" si="2"/>
        <v>-500</v>
      </c>
      <c r="E22" s="1">
        <v>0</v>
      </c>
    </row>
    <row r="23" spans="1:5" x14ac:dyDescent="0.3">
      <c r="B23" t="s">
        <v>28</v>
      </c>
      <c r="C23" s="1">
        <v>1000</v>
      </c>
      <c r="D23" s="1">
        <f t="shared" si="2"/>
        <v>-500</v>
      </c>
      <c r="E23" s="1">
        <v>500</v>
      </c>
    </row>
    <row r="24" spans="1:5" x14ac:dyDescent="0.3">
      <c r="B24" t="s">
        <v>52</v>
      </c>
      <c r="C24" s="1">
        <v>12000</v>
      </c>
      <c r="D24" s="1">
        <f t="shared" si="2"/>
        <v>-12000</v>
      </c>
      <c r="E24" s="1">
        <v>0</v>
      </c>
    </row>
    <row r="25" spans="1:5" x14ac:dyDescent="0.3">
      <c r="B25" t="s">
        <v>76</v>
      </c>
      <c r="C25" s="3">
        <v>7500</v>
      </c>
      <c r="D25" s="3">
        <f t="shared" si="2"/>
        <v>-7500</v>
      </c>
      <c r="E25" s="3">
        <v>0</v>
      </c>
    </row>
    <row r="26" spans="1:5" x14ac:dyDescent="0.3">
      <c r="C26" s="5">
        <f>SUM(C18:C25)</f>
        <v>117700</v>
      </c>
      <c r="D26" s="5">
        <f>SUM(D18:D25)</f>
        <v>-35850</v>
      </c>
      <c r="E26" s="5">
        <f>SUM(E18:E25)</f>
        <v>81850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AF3EE2F18B7740A3AF10B065911014" ma:contentTypeVersion="11" ma:contentTypeDescription="Create a new document." ma:contentTypeScope="" ma:versionID="b86c92929dd436930f1cd1b63012c461">
  <xsd:schema xmlns:xsd="http://www.w3.org/2001/XMLSchema" xmlns:xs="http://www.w3.org/2001/XMLSchema" xmlns:p="http://schemas.microsoft.com/office/2006/metadata/properties" xmlns:ns3="b0a40447-73f8-4364-8370-eec6d51f7745" xmlns:ns4="d3964eda-8e69-4212-925f-6d8db1821eb3" targetNamespace="http://schemas.microsoft.com/office/2006/metadata/properties" ma:root="true" ma:fieldsID="d097df64057ba62c1fa00670b82d9619" ns3:_="" ns4:_="">
    <xsd:import namespace="b0a40447-73f8-4364-8370-eec6d51f7745"/>
    <xsd:import namespace="d3964eda-8e69-4212-925f-6d8db1821e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Location" minOccurs="0"/>
                <xsd:element ref="ns3:MediaServiceEventHashCode" minOccurs="0"/>
                <xsd:element ref="ns3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a40447-73f8-4364-8370-eec6d51f77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64eda-8e69-4212-925f-6d8db1821eb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4E30C8-7ACA-4AD8-9DDE-69D4F0A812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a40447-73f8-4364-8370-eec6d51f7745"/>
    <ds:schemaRef ds:uri="d3964eda-8e69-4212-925f-6d8db1821e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ADABC18-07EC-4D21-B0A0-7BBADCCEB6DD}">
  <ds:schemaRefs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3964eda-8e69-4212-925f-6d8db1821eb3"/>
    <ds:schemaRef ds:uri="b0a40447-73f8-4364-8370-eec6d51f7745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525E3E7-7722-478E-A4DE-6FD6CB8B5E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General Fund</vt:lpstr>
      <vt:lpstr>RMU</vt:lpstr>
      <vt:lpstr>Hotel Motel</vt:lpstr>
      <vt:lpstr>Airport</vt:lpstr>
      <vt:lpstr>Railroad</vt:lpstr>
      <vt:lpstr>Golf Course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ccardott</dc:creator>
  <cp:lastModifiedBy>Chris Cardott</cp:lastModifiedBy>
  <dcterms:created xsi:type="dcterms:W3CDTF">2020-04-26T16:35:33Z</dcterms:created>
  <dcterms:modified xsi:type="dcterms:W3CDTF">2020-05-05T15:25:45Z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0x010100BBAF3EE2F18B7740A3AF10B065911014</vt:lpwstr>
  </property>
</Properties>
</file>